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_FilterDatabase" localSheetId="0" hidden="1">Лист1!#REF!</definedName>
  </definedNames>
  <calcPr calcId="125725"/>
</workbook>
</file>

<file path=xl/calcChain.xml><?xml version="1.0" encoding="utf-8"?>
<calcChain xmlns="http://schemas.openxmlformats.org/spreadsheetml/2006/main">
  <c r="K185" i="1"/>
  <c r="H230" l="1"/>
  <c r="K227" l="1"/>
  <c r="L227" s="1"/>
  <c r="L228"/>
  <c r="H227"/>
  <c r="I227" s="1"/>
  <c r="I228"/>
  <c r="L19"/>
  <c r="L21"/>
  <c r="L22"/>
  <c r="L23"/>
  <c r="L24"/>
  <c r="L26"/>
  <c r="L27"/>
  <c r="L29"/>
  <c r="L31"/>
  <c r="L33"/>
  <c r="L35"/>
  <c r="L37"/>
  <c r="L39"/>
  <c r="L41"/>
  <c r="L42"/>
  <c r="L44"/>
  <c r="L46"/>
  <c r="L47"/>
  <c r="L48"/>
  <c r="L50"/>
  <c r="L52"/>
  <c r="L54"/>
  <c r="L56"/>
  <c r="L58"/>
  <c r="L59"/>
  <c r="L60"/>
  <c r="L62"/>
  <c r="L64"/>
  <c r="L66"/>
  <c r="L68"/>
  <c r="L69"/>
  <c r="L71"/>
  <c r="L73"/>
  <c r="L75"/>
  <c r="L77"/>
  <c r="L79"/>
  <c r="L80"/>
  <c r="L82"/>
  <c r="L84"/>
  <c r="L86"/>
  <c r="L88"/>
  <c r="L90"/>
  <c r="L92"/>
  <c r="L94"/>
  <c r="L96"/>
  <c r="L98"/>
  <c r="L100"/>
  <c r="L102"/>
  <c r="L104"/>
  <c r="L106"/>
  <c r="L108"/>
  <c r="L110"/>
  <c r="L112"/>
  <c r="L114"/>
  <c r="L116"/>
  <c r="L118"/>
  <c r="L119"/>
  <c r="L120"/>
  <c r="L121"/>
  <c r="L123"/>
  <c r="L125"/>
  <c r="L127"/>
  <c r="L129"/>
  <c r="L130"/>
  <c r="L132"/>
  <c r="L134"/>
  <c r="L136"/>
  <c r="L138"/>
  <c r="L140"/>
  <c r="L142"/>
  <c r="L144"/>
  <c r="L146"/>
  <c r="L148"/>
  <c r="L150"/>
  <c r="L152"/>
  <c r="L156"/>
  <c r="L157"/>
  <c r="L158"/>
  <c r="L160"/>
  <c r="L162"/>
  <c r="L164"/>
  <c r="L168"/>
  <c r="L169"/>
  <c r="L170"/>
  <c r="L172"/>
  <c r="L174"/>
  <c r="L176"/>
  <c r="L177"/>
  <c r="L179"/>
  <c r="L181"/>
  <c r="L183"/>
  <c r="L185"/>
  <c r="L190"/>
  <c r="L192"/>
  <c r="L194"/>
  <c r="L196"/>
  <c r="L198"/>
  <c r="L200"/>
  <c r="L202"/>
  <c r="L204"/>
  <c r="L206"/>
  <c r="L208"/>
  <c r="L210"/>
  <c r="L212"/>
  <c r="L214"/>
  <c r="L216"/>
  <c r="L218"/>
  <c r="L220"/>
  <c r="L222"/>
  <c r="L224"/>
  <c r="L226"/>
  <c r="L230"/>
  <c r="L232"/>
  <c r="L234"/>
  <c r="L236"/>
  <c r="L238"/>
  <c r="L240"/>
  <c r="L242"/>
  <c r="L244"/>
  <c r="L246"/>
  <c r="L248"/>
  <c r="L250"/>
  <c r="L252"/>
  <c r="L254"/>
  <c r="L256"/>
  <c r="L258"/>
  <c r="L259"/>
  <c r="L261"/>
  <c r="L262"/>
  <c r="L264"/>
  <c r="L265"/>
  <c r="L267"/>
  <c r="L268"/>
  <c r="L269"/>
  <c r="L271"/>
  <c r="L272"/>
  <c r="L274"/>
  <c r="L275"/>
  <c r="L276"/>
  <c r="L278"/>
  <c r="L280"/>
  <c r="L281"/>
  <c r="L283"/>
  <c r="L285"/>
  <c r="L289"/>
  <c r="L291"/>
  <c r="L292"/>
  <c r="L293"/>
  <c r="L295"/>
  <c r="L299"/>
  <c r="L300"/>
  <c r="L301"/>
  <c r="L303"/>
  <c r="L305"/>
  <c r="L307"/>
  <c r="L309"/>
  <c r="L311"/>
  <c r="L313"/>
  <c r="L315"/>
  <c r="L317"/>
  <c r="L319"/>
  <c r="L321"/>
  <c r="L323"/>
  <c r="L325"/>
  <c r="L327"/>
  <c r="L329"/>
  <c r="L331"/>
  <c r="L333"/>
  <c r="L335"/>
  <c r="L337"/>
  <c r="L339"/>
  <c r="L341"/>
  <c r="L342"/>
  <c r="L344"/>
  <c r="L345"/>
  <c r="L347"/>
  <c r="L348"/>
  <c r="L350"/>
  <c r="L351"/>
  <c r="L353"/>
  <c r="L355"/>
  <c r="I19"/>
  <c r="I21"/>
  <c r="I22"/>
  <c r="I23"/>
  <c r="I24"/>
  <c r="I26"/>
  <c r="I27"/>
  <c r="I29"/>
  <c r="I31"/>
  <c r="I33"/>
  <c r="I35"/>
  <c r="I37"/>
  <c r="I39"/>
  <c r="I41"/>
  <c r="I42"/>
  <c r="I44"/>
  <c r="I46"/>
  <c r="I47"/>
  <c r="I48"/>
  <c r="I50"/>
  <c r="I52"/>
  <c r="I54"/>
  <c r="I56"/>
  <c r="I58"/>
  <c r="I59"/>
  <c r="I60"/>
  <c r="I62"/>
  <c r="I64"/>
  <c r="I66"/>
  <c r="I68"/>
  <c r="I69"/>
  <c r="I71"/>
  <c r="I73"/>
  <c r="I75"/>
  <c r="I77"/>
  <c r="I79"/>
  <c r="I80"/>
  <c r="I82"/>
  <c r="I84"/>
  <c r="I86"/>
  <c r="I88"/>
  <c r="I90"/>
  <c r="I92"/>
  <c r="I94"/>
  <c r="I96"/>
  <c r="I98"/>
  <c r="I100"/>
  <c r="I102"/>
  <c r="I104"/>
  <c r="I106"/>
  <c r="I108"/>
  <c r="I110"/>
  <c r="I112"/>
  <c r="I114"/>
  <c r="I116"/>
  <c r="I118"/>
  <c r="I119"/>
  <c r="I120"/>
  <c r="I121"/>
  <c r="I123"/>
  <c r="I125"/>
  <c r="I127"/>
  <c r="I129"/>
  <c r="I130"/>
  <c r="I132"/>
  <c r="I134"/>
  <c r="I136"/>
  <c r="I138"/>
  <c r="I140"/>
  <c r="I142"/>
  <c r="I144"/>
  <c r="I146"/>
  <c r="I148"/>
  <c r="I150"/>
  <c r="I152"/>
  <c r="I156"/>
  <c r="I157"/>
  <c r="I158"/>
  <c r="I160"/>
  <c r="I162"/>
  <c r="I164"/>
  <c r="I168"/>
  <c r="I169"/>
  <c r="I170"/>
  <c r="I172"/>
  <c r="I174"/>
  <c r="I176"/>
  <c r="I177"/>
  <c r="I179"/>
  <c r="I181"/>
  <c r="I183"/>
  <c r="I185"/>
  <c r="I190"/>
  <c r="I192"/>
  <c r="I194"/>
  <c r="I196"/>
  <c r="I198"/>
  <c r="I200"/>
  <c r="I202"/>
  <c r="I204"/>
  <c r="I206"/>
  <c r="I208"/>
  <c r="I210"/>
  <c r="I212"/>
  <c r="I214"/>
  <c r="I216"/>
  <c r="I218"/>
  <c r="I220"/>
  <c r="I222"/>
  <c r="I224"/>
  <c r="I226"/>
  <c r="I230"/>
  <c r="I232"/>
  <c r="I234"/>
  <c r="I236"/>
  <c r="I238"/>
  <c r="I240"/>
  <c r="I242"/>
  <c r="I244"/>
  <c r="I246"/>
  <c r="I248"/>
  <c r="I250"/>
  <c r="I252"/>
  <c r="I254"/>
  <c r="I256"/>
  <c r="I258"/>
  <c r="I259"/>
  <c r="I261"/>
  <c r="I262"/>
  <c r="I264"/>
  <c r="I265"/>
  <c r="I267"/>
  <c r="I268"/>
  <c r="I269"/>
  <c r="I271"/>
  <c r="I272"/>
  <c r="I274"/>
  <c r="I275"/>
  <c r="I276"/>
  <c r="I278"/>
  <c r="I280"/>
  <c r="I281"/>
  <c r="I283"/>
  <c r="I285"/>
  <c r="I289"/>
  <c r="I291"/>
  <c r="I292"/>
  <c r="I293"/>
  <c r="I295"/>
  <c r="I299"/>
  <c r="I300"/>
  <c r="I301"/>
  <c r="I303"/>
  <c r="I305"/>
  <c r="I307"/>
  <c r="I309"/>
  <c r="I311"/>
  <c r="I313"/>
  <c r="I315"/>
  <c r="I317"/>
  <c r="I319"/>
  <c r="I321"/>
  <c r="I323"/>
  <c r="I325"/>
  <c r="I327"/>
  <c r="I329"/>
  <c r="I331"/>
  <c r="I333"/>
  <c r="I335"/>
  <c r="I337"/>
  <c r="I339"/>
  <c r="I341"/>
  <c r="I342"/>
  <c r="I344"/>
  <c r="I345"/>
  <c r="I347"/>
  <c r="I348"/>
  <c r="I350"/>
  <c r="I351"/>
  <c r="I353"/>
  <c r="I355"/>
  <c r="K354"/>
  <c r="L354" s="1"/>
  <c r="K352"/>
  <c r="L352" s="1"/>
  <c r="K349"/>
  <c r="L349" s="1"/>
  <c r="K346"/>
  <c r="L346" s="1"/>
  <c r="K343"/>
  <c r="L343" s="1"/>
  <c r="K340"/>
  <c r="L340" s="1"/>
  <c r="K338"/>
  <c r="L338" s="1"/>
  <c r="K336"/>
  <c r="L336" s="1"/>
  <c r="K334"/>
  <c r="L334" s="1"/>
  <c r="K332"/>
  <c r="L332" s="1"/>
  <c r="K330"/>
  <c r="L330" s="1"/>
  <c r="K328"/>
  <c r="L328" s="1"/>
  <c r="K326"/>
  <c r="L326" s="1"/>
  <c r="K324"/>
  <c r="L324" s="1"/>
  <c r="K322"/>
  <c r="L322" s="1"/>
  <c r="K320"/>
  <c r="L320" s="1"/>
  <c r="K318"/>
  <c r="L318" s="1"/>
  <c r="K316"/>
  <c r="L316" s="1"/>
  <c r="K314"/>
  <c r="L314" s="1"/>
  <c r="K312"/>
  <c r="L312" s="1"/>
  <c r="K310"/>
  <c r="L310" s="1"/>
  <c r="K308"/>
  <c r="L308" s="1"/>
  <c r="K306"/>
  <c r="L306" s="1"/>
  <c r="K304"/>
  <c r="L304" s="1"/>
  <c r="K302"/>
  <c r="L302" s="1"/>
  <c r="K298"/>
  <c r="K297" s="1"/>
  <c r="K296" s="1"/>
  <c r="L296" s="1"/>
  <c r="K294"/>
  <c r="L294" s="1"/>
  <c r="K290"/>
  <c r="L290" s="1"/>
  <c r="K288"/>
  <c r="L288" s="1"/>
  <c r="K284"/>
  <c r="L284" s="1"/>
  <c r="K282"/>
  <c r="L282" s="1"/>
  <c r="K279"/>
  <c r="L279" s="1"/>
  <c r="K277"/>
  <c r="L277" s="1"/>
  <c r="K273"/>
  <c r="L273" s="1"/>
  <c r="K270"/>
  <c r="L270" s="1"/>
  <c r="K266"/>
  <c r="L266" s="1"/>
  <c r="K263"/>
  <c r="L263" s="1"/>
  <c r="K260"/>
  <c r="L260" s="1"/>
  <c r="K257"/>
  <c r="L257" s="1"/>
  <c r="K255"/>
  <c r="L255" s="1"/>
  <c r="K253"/>
  <c r="L253" s="1"/>
  <c r="K251"/>
  <c r="L251" s="1"/>
  <c r="K249"/>
  <c r="K247"/>
  <c r="L247" s="1"/>
  <c r="K245"/>
  <c r="L245" s="1"/>
  <c r="K243"/>
  <c r="L243" s="1"/>
  <c r="K241"/>
  <c r="L241" s="1"/>
  <c r="K239"/>
  <c r="L239" s="1"/>
  <c r="K237"/>
  <c r="L237" s="1"/>
  <c r="K235"/>
  <c r="L235" s="1"/>
  <c r="K233"/>
  <c r="L233" s="1"/>
  <c r="K231"/>
  <c r="L231" s="1"/>
  <c r="K229"/>
  <c r="L229" s="1"/>
  <c r="K225"/>
  <c r="L225" s="1"/>
  <c r="K223"/>
  <c r="L223" s="1"/>
  <c r="K221"/>
  <c r="L221" s="1"/>
  <c r="K219"/>
  <c r="L219" s="1"/>
  <c r="K217"/>
  <c r="L217" s="1"/>
  <c r="K215"/>
  <c r="L215" s="1"/>
  <c r="K213"/>
  <c r="L213" s="1"/>
  <c r="K211"/>
  <c r="L211" s="1"/>
  <c r="K209"/>
  <c r="L209" s="1"/>
  <c r="K207"/>
  <c r="L207" s="1"/>
  <c r="K205"/>
  <c r="L205" s="1"/>
  <c r="K203"/>
  <c r="L203" s="1"/>
  <c r="K201"/>
  <c r="L201" s="1"/>
  <c r="K199"/>
  <c r="L199" s="1"/>
  <c r="K197"/>
  <c r="L197" s="1"/>
  <c r="K195"/>
  <c r="L195" s="1"/>
  <c r="K193"/>
  <c r="L193" s="1"/>
  <c r="K191"/>
  <c r="L191" s="1"/>
  <c r="K189"/>
  <c r="L189" s="1"/>
  <c r="K184"/>
  <c r="L184" s="1"/>
  <c r="K182"/>
  <c r="L182" s="1"/>
  <c r="K180"/>
  <c r="L180" s="1"/>
  <c r="K178"/>
  <c r="L178" s="1"/>
  <c r="K175"/>
  <c r="L175" s="1"/>
  <c r="K173"/>
  <c r="L173" s="1"/>
  <c r="K171"/>
  <c r="L171" s="1"/>
  <c r="K167"/>
  <c r="L167" s="1"/>
  <c r="K163"/>
  <c r="L163" s="1"/>
  <c r="K161"/>
  <c r="L161" s="1"/>
  <c r="K159"/>
  <c r="L159" s="1"/>
  <c r="K155"/>
  <c r="L155" s="1"/>
  <c r="K151"/>
  <c r="L151" s="1"/>
  <c r="K149"/>
  <c r="L149" s="1"/>
  <c r="K147"/>
  <c r="L147" s="1"/>
  <c r="K145"/>
  <c r="L145" s="1"/>
  <c r="K143"/>
  <c r="L143" s="1"/>
  <c r="K141"/>
  <c r="L141" s="1"/>
  <c r="K139"/>
  <c r="L139" s="1"/>
  <c r="K137"/>
  <c r="L137" s="1"/>
  <c r="K135"/>
  <c r="L135" s="1"/>
  <c r="K133"/>
  <c r="L133" s="1"/>
  <c r="K131"/>
  <c r="L131" s="1"/>
  <c r="K128"/>
  <c r="L128" s="1"/>
  <c r="K126"/>
  <c r="L126" s="1"/>
  <c r="K124"/>
  <c r="L124" s="1"/>
  <c r="K122"/>
  <c r="L122" s="1"/>
  <c r="K117"/>
  <c r="L117" s="1"/>
  <c r="K115"/>
  <c r="L115" s="1"/>
  <c r="K113"/>
  <c r="L113" s="1"/>
  <c r="K111"/>
  <c r="L111" s="1"/>
  <c r="K109"/>
  <c r="L109" s="1"/>
  <c r="K107"/>
  <c r="L107" s="1"/>
  <c r="K105"/>
  <c r="L105" s="1"/>
  <c r="K103"/>
  <c r="L103" s="1"/>
  <c r="K101"/>
  <c r="L101" s="1"/>
  <c r="K99"/>
  <c r="L99" s="1"/>
  <c r="K97"/>
  <c r="L97" s="1"/>
  <c r="K95"/>
  <c r="L95" s="1"/>
  <c r="K93"/>
  <c r="L93" s="1"/>
  <c r="K91"/>
  <c r="L91" s="1"/>
  <c r="K89"/>
  <c r="L89" s="1"/>
  <c r="K87"/>
  <c r="L87" s="1"/>
  <c r="K85"/>
  <c r="L85" s="1"/>
  <c r="K83"/>
  <c r="L83" s="1"/>
  <c r="K81"/>
  <c r="L81" s="1"/>
  <c r="K78"/>
  <c r="L78" s="1"/>
  <c r="K76"/>
  <c r="L76" s="1"/>
  <c r="K74"/>
  <c r="L74" s="1"/>
  <c r="K72"/>
  <c r="L72" s="1"/>
  <c r="K70"/>
  <c r="L70" s="1"/>
  <c r="K67"/>
  <c r="L67" s="1"/>
  <c r="K65"/>
  <c r="L65" s="1"/>
  <c r="K63"/>
  <c r="L63" s="1"/>
  <c r="K61"/>
  <c r="L61" s="1"/>
  <c r="K57"/>
  <c r="L57" s="1"/>
  <c r="K55"/>
  <c r="L55" s="1"/>
  <c r="K53"/>
  <c r="L53" s="1"/>
  <c r="K51"/>
  <c r="L51" s="1"/>
  <c r="K49"/>
  <c r="L49" s="1"/>
  <c r="K45"/>
  <c r="L45" s="1"/>
  <c r="K43"/>
  <c r="L43" s="1"/>
  <c r="K40"/>
  <c r="L40" s="1"/>
  <c r="K38"/>
  <c r="L38" s="1"/>
  <c r="K36"/>
  <c r="L36" s="1"/>
  <c r="K34"/>
  <c r="L34" s="1"/>
  <c r="K32"/>
  <c r="L32" s="1"/>
  <c r="K30"/>
  <c r="L30" s="1"/>
  <c r="K28"/>
  <c r="L28" s="1"/>
  <c r="K25"/>
  <c r="L25" s="1"/>
  <c r="K20"/>
  <c r="L20" s="1"/>
  <c r="K18"/>
  <c r="L18" s="1"/>
  <c r="H354"/>
  <c r="I354" s="1"/>
  <c r="H352"/>
  <c r="I352" s="1"/>
  <c r="H349"/>
  <c r="I349" s="1"/>
  <c r="H346"/>
  <c r="I346" s="1"/>
  <c r="H343"/>
  <c r="I343" s="1"/>
  <c r="H340"/>
  <c r="I340" s="1"/>
  <c r="H338"/>
  <c r="I338" s="1"/>
  <c r="H336"/>
  <c r="I336" s="1"/>
  <c r="H334"/>
  <c r="I334" s="1"/>
  <c r="H332"/>
  <c r="I332" s="1"/>
  <c r="H330"/>
  <c r="I330" s="1"/>
  <c r="H328"/>
  <c r="I328" s="1"/>
  <c r="H326"/>
  <c r="I326" s="1"/>
  <c r="H324"/>
  <c r="I324" s="1"/>
  <c r="H322"/>
  <c r="I322" s="1"/>
  <c r="H320"/>
  <c r="I320" s="1"/>
  <c r="H318"/>
  <c r="I318" s="1"/>
  <c r="H316"/>
  <c r="I316" s="1"/>
  <c r="H314"/>
  <c r="I314" s="1"/>
  <c r="H312"/>
  <c r="I312" s="1"/>
  <c r="H310"/>
  <c r="I310" s="1"/>
  <c r="H308"/>
  <c r="I308" s="1"/>
  <c r="H306"/>
  <c r="I306" s="1"/>
  <c r="H304"/>
  <c r="I304" s="1"/>
  <c r="H302"/>
  <c r="I302" s="1"/>
  <c r="H298"/>
  <c r="I298" s="1"/>
  <c r="H294"/>
  <c r="I294" s="1"/>
  <c r="H290"/>
  <c r="I290" s="1"/>
  <c r="H288"/>
  <c r="I288" s="1"/>
  <c r="H284"/>
  <c r="I284" s="1"/>
  <c r="H282"/>
  <c r="I282" s="1"/>
  <c r="H279"/>
  <c r="I279" s="1"/>
  <c r="H277"/>
  <c r="I277" s="1"/>
  <c r="H273"/>
  <c r="I273" s="1"/>
  <c r="H270"/>
  <c r="I270" s="1"/>
  <c r="H266"/>
  <c r="I266" s="1"/>
  <c r="H263"/>
  <c r="I263" s="1"/>
  <c r="H260"/>
  <c r="I260" s="1"/>
  <c r="H257"/>
  <c r="I257" s="1"/>
  <c r="H255"/>
  <c r="I255" s="1"/>
  <c r="H253"/>
  <c r="I253" s="1"/>
  <c r="H251"/>
  <c r="I251" s="1"/>
  <c r="H249"/>
  <c r="I249" s="1"/>
  <c r="H247"/>
  <c r="I247" s="1"/>
  <c r="H245"/>
  <c r="I245" s="1"/>
  <c r="H243"/>
  <c r="I243" s="1"/>
  <c r="H241"/>
  <c r="I241" s="1"/>
  <c r="H239"/>
  <c r="I239" s="1"/>
  <c r="H237"/>
  <c r="I237" s="1"/>
  <c r="H235"/>
  <c r="I235" s="1"/>
  <c r="H233"/>
  <c r="I233" s="1"/>
  <c r="H231"/>
  <c r="I231" s="1"/>
  <c r="H229"/>
  <c r="I229" s="1"/>
  <c r="H225"/>
  <c r="I225" s="1"/>
  <c r="H223"/>
  <c r="I223" s="1"/>
  <c r="H221"/>
  <c r="I221" s="1"/>
  <c r="H219"/>
  <c r="I219" s="1"/>
  <c r="H217"/>
  <c r="I217" s="1"/>
  <c r="H215"/>
  <c r="I215" s="1"/>
  <c r="H213"/>
  <c r="I213" s="1"/>
  <c r="H211"/>
  <c r="I211" s="1"/>
  <c r="H209"/>
  <c r="I209" s="1"/>
  <c r="H207"/>
  <c r="I207" s="1"/>
  <c r="H205"/>
  <c r="I205" s="1"/>
  <c r="H203"/>
  <c r="I203" s="1"/>
  <c r="H201"/>
  <c r="I201" s="1"/>
  <c r="H199"/>
  <c r="I199" s="1"/>
  <c r="H197"/>
  <c r="I197" s="1"/>
  <c r="H195"/>
  <c r="I195" s="1"/>
  <c r="H193"/>
  <c r="I193" s="1"/>
  <c r="H191"/>
  <c r="I191" s="1"/>
  <c r="H189"/>
  <c r="I189" s="1"/>
  <c r="H184"/>
  <c r="I184" s="1"/>
  <c r="H182"/>
  <c r="I182" s="1"/>
  <c r="H180"/>
  <c r="I180" s="1"/>
  <c r="H178"/>
  <c r="I178" s="1"/>
  <c r="H175"/>
  <c r="I175" s="1"/>
  <c r="H173"/>
  <c r="I173" s="1"/>
  <c r="H171"/>
  <c r="I171" s="1"/>
  <c r="H167"/>
  <c r="H166" s="1"/>
  <c r="H165" s="1"/>
  <c r="I165" s="1"/>
  <c r="H163"/>
  <c r="I163" s="1"/>
  <c r="H161"/>
  <c r="I161" s="1"/>
  <c r="H159"/>
  <c r="I159" s="1"/>
  <c r="H155"/>
  <c r="H154" s="1"/>
  <c r="H153" s="1"/>
  <c r="I153" s="1"/>
  <c r="H151"/>
  <c r="I151" s="1"/>
  <c r="H149"/>
  <c r="I149" s="1"/>
  <c r="H147"/>
  <c r="I147" s="1"/>
  <c r="H145"/>
  <c r="I145" s="1"/>
  <c r="H143"/>
  <c r="I143" s="1"/>
  <c r="H141"/>
  <c r="I141" s="1"/>
  <c r="H139"/>
  <c r="I139" s="1"/>
  <c r="H137"/>
  <c r="I137" s="1"/>
  <c r="H135"/>
  <c r="I135" s="1"/>
  <c r="H133"/>
  <c r="I133" s="1"/>
  <c r="H131"/>
  <c r="I131" s="1"/>
  <c r="H128"/>
  <c r="I128" s="1"/>
  <c r="H126"/>
  <c r="I126" s="1"/>
  <c r="H124"/>
  <c r="I124" s="1"/>
  <c r="H122"/>
  <c r="I122" s="1"/>
  <c r="H117"/>
  <c r="I117" s="1"/>
  <c r="H115"/>
  <c r="I115" s="1"/>
  <c r="H113"/>
  <c r="I113" s="1"/>
  <c r="H111"/>
  <c r="I111" s="1"/>
  <c r="H109"/>
  <c r="I109" s="1"/>
  <c r="H107"/>
  <c r="I107" s="1"/>
  <c r="H105"/>
  <c r="I105" s="1"/>
  <c r="H103"/>
  <c r="I103" s="1"/>
  <c r="H101"/>
  <c r="I101" s="1"/>
  <c r="H99"/>
  <c r="I99" s="1"/>
  <c r="H97"/>
  <c r="I97" s="1"/>
  <c r="H95"/>
  <c r="I95" s="1"/>
  <c r="H93"/>
  <c r="I93" s="1"/>
  <c r="H91"/>
  <c r="I91" s="1"/>
  <c r="H89"/>
  <c r="I89" s="1"/>
  <c r="H87"/>
  <c r="I87" s="1"/>
  <c r="H85"/>
  <c r="I85" s="1"/>
  <c r="H83"/>
  <c r="I83" s="1"/>
  <c r="H81"/>
  <c r="I81" s="1"/>
  <c r="H78"/>
  <c r="I78" s="1"/>
  <c r="H76"/>
  <c r="I76" s="1"/>
  <c r="H74"/>
  <c r="I74" s="1"/>
  <c r="H72"/>
  <c r="I72" s="1"/>
  <c r="H70"/>
  <c r="I70" s="1"/>
  <c r="H67"/>
  <c r="I67" s="1"/>
  <c r="H65"/>
  <c r="I65" s="1"/>
  <c r="H63"/>
  <c r="I63" s="1"/>
  <c r="H61"/>
  <c r="I61" s="1"/>
  <c r="H57"/>
  <c r="I57" s="1"/>
  <c r="H55"/>
  <c r="I55" s="1"/>
  <c r="H53"/>
  <c r="I53" s="1"/>
  <c r="H51"/>
  <c r="I51" s="1"/>
  <c r="H49"/>
  <c r="I49" s="1"/>
  <c r="H45"/>
  <c r="I45" s="1"/>
  <c r="H43"/>
  <c r="I43" s="1"/>
  <c r="H40"/>
  <c r="I40" s="1"/>
  <c r="H38"/>
  <c r="I38" s="1"/>
  <c r="H36"/>
  <c r="I36" s="1"/>
  <c r="H34"/>
  <c r="I34" s="1"/>
  <c r="H32"/>
  <c r="I32" s="1"/>
  <c r="H30"/>
  <c r="I30" s="1"/>
  <c r="H28"/>
  <c r="I28" s="1"/>
  <c r="H25"/>
  <c r="I25" s="1"/>
  <c r="H20"/>
  <c r="I20" s="1"/>
  <c r="H18"/>
  <c r="I18" s="1"/>
  <c r="I166" l="1"/>
  <c r="I154"/>
  <c r="L297"/>
  <c r="K187"/>
  <c r="I167"/>
  <c r="I155"/>
  <c r="L298"/>
  <c r="L249"/>
  <c r="H187"/>
  <c r="K287"/>
  <c r="H188"/>
  <c r="I188" s="1"/>
  <c r="L187"/>
  <c r="K188"/>
  <c r="L188" s="1"/>
  <c r="K16"/>
  <c r="L16" s="1"/>
  <c r="K154"/>
  <c r="K166"/>
  <c r="H287"/>
  <c r="H16"/>
  <c r="H17"/>
  <c r="H297"/>
  <c r="K17"/>
  <c r="H15" l="1"/>
  <c r="I16"/>
  <c r="H286"/>
  <c r="I286" s="1"/>
  <c r="I287"/>
  <c r="K153"/>
  <c r="L153" s="1"/>
  <c r="L154"/>
  <c r="H296"/>
  <c r="I296" s="1"/>
  <c r="I297"/>
  <c r="K286"/>
  <c r="L286" s="1"/>
  <c r="L287"/>
  <c r="K165"/>
  <c r="L165" s="1"/>
  <c r="L166"/>
  <c r="K357"/>
  <c r="L357" s="1"/>
  <c r="K358"/>
  <c r="L358" s="1"/>
  <c r="L17"/>
  <c r="H186"/>
  <c r="I186" s="1"/>
  <c r="I187"/>
  <c r="I15"/>
  <c r="H358"/>
  <c r="I358" s="1"/>
  <c r="I17"/>
  <c r="K186"/>
  <c r="L186" s="1"/>
  <c r="K15"/>
  <c r="L15" s="1"/>
  <c r="H357"/>
  <c r="I357" s="1"/>
  <c r="H356" l="1"/>
  <c r="I356" s="1"/>
  <c r="K356"/>
  <c r="L356" s="1"/>
</calcChain>
</file>

<file path=xl/sharedStrings.xml><?xml version="1.0" encoding="utf-8"?>
<sst xmlns="http://schemas.openxmlformats.org/spreadsheetml/2006/main" count="1576" uniqueCount="318">
  <si>
    <t xml:space="preserve">Целевая статья
</t>
  </si>
  <si>
    <t>Вид расхода</t>
  </si>
  <si>
    <t xml:space="preserve">Наименование
</t>
  </si>
  <si>
    <t>О56</t>
  </si>
  <si>
    <t>О62</t>
  </si>
  <si>
    <t>О50</t>
  </si>
  <si>
    <t xml:space="preserve">Финансовый отдел администрации г. Тейково
</t>
  </si>
  <si>
    <t>По расходным обязательствам городского округа</t>
  </si>
  <si>
    <t>О64</t>
  </si>
  <si>
    <t xml:space="preserve">Отдел социальной сферы администрации   городского округа  Тейково Ивановской области
</t>
  </si>
  <si>
    <t>О63</t>
  </si>
  <si>
    <t>О61</t>
  </si>
  <si>
    <t xml:space="preserve">По расходным обязательствам городского округа
</t>
  </si>
  <si>
    <t xml:space="preserve">По расходным обязательствам на переданные государственные полномочия
</t>
  </si>
  <si>
    <t xml:space="preserve">Всего, в том числе
</t>
  </si>
  <si>
    <t>Отдел образования администрации г. Тейково</t>
  </si>
  <si>
    <t xml:space="preserve">Комитет по управлению муниципальным имуществом и земельным отношениям администрации городского округа Тейково Ивановской области
</t>
  </si>
  <si>
    <t xml:space="preserve">администрация городского округа  Тейково Ивановской области
</t>
  </si>
  <si>
    <t xml:space="preserve">городская Дума городского округа Тейково
</t>
  </si>
  <si>
    <t xml:space="preserve">Раздел
</t>
  </si>
  <si>
    <t>О1</t>
  </si>
  <si>
    <t>О3</t>
  </si>
  <si>
    <t>О4</t>
  </si>
  <si>
    <t>О5</t>
  </si>
  <si>
    <t>О7</t>
  </si>
  <si>
    <t>О8</t>
  </si>
  <si>
    <t>О2</t>
  </si>
  <si>
    <t>Подраздел</t>
  </si>
  <si>
    <t>О9</t>
  </si>
  <si>
    <t>О6</t>
  </si>
  <si>
    <t>Обеспечение функционирования
 главы  городского округа Тейково</t>
  </si>
  <si>
    <t>40 9 00 00500</t>
  </si>
  <si>
    <t>Обеспечение функций  исполнительно-
распорядительного  органа местного самоуправления</t>
  </si>
  <si>
    <t>Закупка товаров, работ и услуг для 
обеспечения государственных (муниципальных) нужд</t>
  </si>
  <si>
    <t xml:space="preserve">
Иные бюджетные ассигнования</t>
  </si>
  <si>
    <t>08 1 01 00600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</si>
  <si>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</si>
  <si>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08 1 04 80360</t>
  </si>
  <si>
    <t>Проведение муниципальных выборов в представительный орган  городского округа Тейково</t>
  </si>
  <si>
    <t>40 1 00 90010</t>
  </si>
  <si>
    <t>Уплата взноса в Ассоциацию «Совет муниципальных образований Ивановской области»</t>
  </si>
  <si>
    <t>02 6 01 90090</t>
  </si>
  <si>
    <t>08 1 02 00610</t>
  </si>
  <si>
    <t>Осуществление отдельных государственных полномочий в сфере административных правонарушений</t>
  </si>
  <si>
    <t>08 1 03 80350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</si>
  <si>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</si>
  <si>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</si>
  <si>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</si>
  <si>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</si>
  <si>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Составление (изменение) списков кандидатов в присяжные заседатели федеральных судов общей юрисдикции</t>
  </si>
  <si>
    <t>42 9 00 51200</t>
  </si>
  <si>
    <t>07 1 01 00550</t>
  </si>
  <si>
    <t>05 8 01 80370</t>
  </si>
  <si>
    <t xml:space="preserve">Ремонт, капитальный ремонт автомобильных дорог местного значения и сооружений на них  </t>
  </si>
  <si>
    <t>05 2 01 00490</t>
  </si>
  <si>
    <t>Информатизация городского округа Тейково</t>
  </si>
  <si>
    <t>08 2 01 00640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</si>
  <si>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</si>
  <si>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06 1 01 60090</t>
  </si>
  <si>
    <t>Иные бюджетные ассигнования</t>
  </si>
  <si>
    <t>Резервный фонд администрации городского округа Тейково</t>
  </si>
  <si>
    <t>07 3 01 00570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</si>
  <si>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</si>
  <si>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</si>
  <si>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</si>
  <si>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</si>
  <si>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</si>
  <si>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 xml:space="preserve">Обеспечение функционирования  депутатов городской  Думы городского округа Тейково 
 </t>
  </si>
  <si>
    <t>40 9 00 00660</t>
  </si>
  <si>
    <t>40 9 00 00670</t>
  </si>
  <si>
    <t>40 9 00 00680</t>
  </si>
  <si>
    <t>Дополнительное образование детей в сфере культуры и искусства</t>
  </si>
  <si>
    <t>Предоставление субсидий бюджетным, автономным учреждениям и иным некоммерческим организациям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</si>
  <si>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</si>
  <si>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</si>
  <si>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</si>
  <si>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03 1 01 00350</t>
  </si>
  <si>
    <t>03 1 01 S0340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</si>
  <si>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</si>
  <si>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03 1 01 80340</t>
  </si>
  <si>
    <t>Укрепление материально-технической базы учреждений культуры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</si>
  <si>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</si>
  <si>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03 1 03 00420</t>
  </si>
  <si>
    <t>Проведение специальной оценки условий труда   в учреждениях культуры</t>
  </si>
  <si>
    <t>03 1 04 00460</t>
  </si>
  <si>
    <t>Осуществление библиотечного, библиографического и информационного обслуживания пользователей библиотеки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</si>
  <si>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</si>
  <si>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</si>
  <si>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03 3 01 00390</t>
  </si>
  <si>
    <t>03 3 01 S0340</t>
  </si>
  <si>
    <t>03 3 01 80340</t>
  </si>
  <si>
    <t>03 3 02 00440</t>
  </si>
  <si>
    <t>03 3 03 00620</t>
  </si>
  <si>
    <t>03 3 04 00040</t>
  </si>
  <si>
    <t>Организация и проведение мероприятий, связанных с государственными праздниками, юбилейными и памятными датами</t>
  </si>
  <si>
    <t>03 4 01 20080</t>
  </si>
  <si>
    <t>Информационное обслуживание населения городского округа Тейково</t>
  </si>
  <si>
    <t>Информирование населения о деятельности органов местного самоуправления городского округа Тейково</t>
  </si>
  <si>
    <t>03 5 01 00430</t>
  </si>
  <si>
    <t>Проведение специальной оценки условий труда   в учреждениях СМИ</t>
  </si>
  <si>
    <t>03 5 02 00630</t>
  </si>
  <si>
    <t>Организация физкультурных мероприятий, 
спортивных мероприятий, направленных на популяризацию массовых видов спорта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</si>
  <si>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</si>
  <si>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04 2 01 20150</t>
  </si>
  <si>
    <t>Организация  участия спортсменов городского округа Тейково в выездных мероприятиях</t>
  </si>
  <si>
    <t>04 2 02 20160</t>
  </si>
  <si>
    <t>Участия мужской команды «ФК Тейково» в чемпионате Ивановской области по футболу</t>
  </si>
  <si>
    <t>04 2 03 20170</t>
  </si>
  <si>
    <t>Дошкольное образование детей. Присмотр и уход за детьми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</si>
  <si>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</si>
  <si>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 xml:space="preserve">Укрепление материально-технической базы дошкольных образовательных организаций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</si>
  <si>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</si>
  <si>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</si>
  <si>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01 1 01 00010</t>
  </si>
  <si>
    <t>01 1 01 00020</t>
  </si>
  <si>
    <t>01 1 01 00030</t>
  </si>
  <si>
    <t>01 1 01 00040</t>
  </si>
  <si>
    <t>01 1 01 80170</t>
  </si>
  <si>
    <t>01 1 02 00300</t>
  </si>
  <si>
    <t xml:space="preserve">Проведение специальной оценки условий труда в дошкольных образовательных организаций 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</si>
  <si>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</si>
  <si>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</si>
  <si>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</si>
  <si>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</si>
  <si>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 xml:space="preserve">
 Иные бюджетные ассигнования</t>
  </si>
  <si>
    <t>01 6 01 00240</t>
  </si>
  <si>
    <t>Проведение  муниципальных мероприятий в сфере образования для учащихся и педагогических работников</t>
  </si>
  <si>
    <t>01 5 01 20120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</si>
  <si>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</si>
  <si>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01 5 02 20130</t>
  </si>
  <si>
    <t>01 5 03 20140</t>
  </si>
  <si>
    <t>Организация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</si>
  <si>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</si>
  <si>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01 4 01 S0190</t>
  </si>
  <si>
    <t>01 4 01 80200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</si>
  <si>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</si>
  <si>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Укрепление материально-технической базы общеобразовательных организаций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</si>
  <si>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</si>
  <si>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Организация  временной занятости детей и подростков в бюджетных общеобразовательных организациях</t>
  </si>
  <si>
    <t>Софинансирование на реализацию  мероприятий по укреплению пожарной безопасности общеобразовательных организаций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</si>
  <si>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</si>
  <si>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01 2 01 00060</t>
  </si>
  <si>
    <t>01 2 01 00080</t>
  </si>
  <si>
    <t>01 2 01 00090</t>
  </si>
  <si>
    <t>01 2 01 00100</t>
  </si>
  <si>
    <t>01 2 01 S0060</t>
  </si>
  <si>
    <t>01 2 01 80150</t>
  </si>
  <si>
    <t>Проведение специальной оценки условий труда  в общеобразовательных организаций</t>
  </si>
  <si>
    <t>01 2 02 00310</t>
  </si>
  <si>
    <t>Дополнительное образование детей</t>
  </si>
  <si>
    <t>01 3 01 00110</t>
  </si>
  <si>
    <t>Укрепление материально-технической базы муниципальных  организаций дополнительного образования детей</t>
  </si>
  <si>
    <t>Организация  временной занятости детей и подростков в организациях дополнительного образования детей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</si>
  <si>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</si>
  <si>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</si>
  <si>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01 3 01 00170</t>
  </si>
  <si>
    <t>01 3 01 00190</t>
  </si>
  <si>
    <t>01 3 01 81420</t>
  </si>
  <si>
    <t>01 3 01 S1420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</si>
  <si>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</si>
  <si>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</si>
  <si>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</si>
  <si>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01 3 01 S1440</t>
  </si>
  <si>
    <t>Проведение специальной оценки условий труда  в муниципальных организаций дополнительного образования детей</t>
  </si>
  <si>
    <t>01 3 02 00320</t>
  </si>
  <si>
    <t>Оказание финансовой поддержки городским социально -  ориентированным организациям</t>
  </si>
  <si>
    <t>02 1 01 60010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</si>
  <si>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</si>
  <si>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01 R0820</t>
  </si>
  <si>
    <t>Организация  дополнительного материального обеспечения граждан, удостоенных звания «Почетный гражданин города Тейково»</t>
  </si>
  <si>
    <t>Социальное обеспечение и иные выплаты населению</t>
  </si>
  <si>
    <t>Социальные выплаты молодым семьям на приобретение (строительство) жилого помещения</t>
  </si>
  <si>
    <t>Организация и проведение совещаний, круглых столов, семинаров, встреч руководителей ОМС с жителями города</t>
  </si>
  <si>
    <t>02 5 03 20070</t>
  </si>
  <si>
    <t>Организация и проведение мероприятий, связанных с профессиональными праздниками</t>
  </si>
  <si>
    <t>02 5 01 20050</t>
  </si>
  <si>
    <t>Оказание адресной материальной помощи жителям города, находящимся в трудной жизненной ситуации</t>
  </si>
  <si>
    <t>Организация и проведение мероприятий, направленных на поддержку отдельных категорий граждан</t>
  </si>
  <si>
    <t>02 2 02 20030</t>
  </si>
  <si>
    <t>Оказание психолого-педагогической помощи семьям и несовершеннолетним гражданам путем применения процедуры медиации</t>
  </si>
  <si>
    <t>02 2 01 20020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</si>
  <si>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</si>
  <si>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</si>
  <si>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Организация дополнительного профессионального образования лиц, замещающих выборные муниципальные должности, и муниципальных служащих</t>
  </si>
  <si>
    <t>08 1 05 S0610</t>
  </si>
  <si>
    <t>08 1 05 80610</t>
  </si>
  <si>
    <t>05 7 01 00520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</si>
  <si>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</si>
  <si>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05 7 02 00700</t>
  </si>
  <si>
    <t>05 5 01 00510</t>
  </si>
  <si>
    <t>Расходы на создание системы видеонаблюдения</t>
  </si>
  <si>
    <t>05 8 01 40040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</si>
  <si>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</si>
  <si>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</si>
  <si>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</si>
  <si>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</si>
  <si>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тыс. руб.</t>
  </si>
  <si>
    <t xml:space="preserve">Обеспечение деятельности муниципального 
 учреждения «Аварийно-диспетчерская служба»  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</si>
  <si>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</si>
  <si>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</si>
  <si>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>Проведение ежегодных муниципальных
 конкурсов «Лучшая школа года», «Лучший сад года»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</si>
  <si>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</si>
  <si>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Расходы на обеспечение деятельности муниципального казенного учреждения  городского округа Тейково «Служба заказчика»</t>
  </si>
  <si>
    <t xml:space="preserve"> 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</si>
  <si>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</si>
  <si>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</si>
  <si>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</si>
  <si>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</si>
  <si>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</si>
  <si>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</si>
  <si>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</si>
  <si>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</si>
  <si>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</si>
  <si>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 xml:space="preserve">к решению городской Думы 
</t>
  </si>
  <si>
    <t>городского округа Тейково</t>
  </si>
  <si>
    <t>Приложение № 8</t>
  </si>
  <si>
    <t>Код главного распорядителя</t>
  </si>
  <si>
    <t>Организация и проведение сертификации спортивных сооружений</t>
  </si>
  <si>
    <t>01 5 04 00710</t>
  </si>
  <si>
    <t>Обеспечение  мероприятий по формированию современной городской среды</t>
  </si>
  <si>
    <t>05 Ж 01 L5550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</si>
  <si>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</si>
  <si>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</si>
  <si>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</si>
  <si>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</si>
  <si>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</si>
  <si>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</si>
  <si>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</si>
  <si>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</si>
  <si>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</si>
  <si>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</si>
  <si>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Расходы на строительство (реконструкция), капитальный ремонт, ремонт и содержание автомобильных дорог общего пользования местного значения, в том числе на формирование муниципальных дорожных фондов</t>
  </si>
  <si>
    <t>05 2 01 S0490</t>
  </si>
  <si>
    <t>Комплектование книжных фондов библиотек городского округа Тейково</t>
  </si>
  <si>
    <t>Проведение  комплексных кадастровых работ на территории Ивановской области</t>
  </si>
  <si>
    <t>03 7 01 00120</t>
  </si>
  <si>
    <t>03 7 01 S1430</t>
  </si>
  <si>
    <t>02 8 01 20090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</si>
  <si>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</si>
  <si>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</si>
  <si>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2021 год</t>
  </si>
  <si>
    <t>Оплата услуг по содержанию муниципальной системы видеонаблюдения</t>
  </si>
  <si>
    <t>05 8 01 40050</t>
  </si>
  <si>
    <t>05 2 01 S0510</t>
  </si>
  <si>
    <t>05 4 01 L4970</t>
  </si>
  <si>
    <t>09 1 01 L5110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</si>
  <si>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</si>
  <si>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</si>
  <si>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Снос жилых домов и хозяйственных построек</t>
  </si>
  <si>
    <t>05 К 02 30200</t>
  </si>
  <si>
    <t>Проведение оценки земельных участков с жилыми домами, пришедшими в нежилое состояние</t>
  </si>
  <si>
    <t>05 К 03 30300</t>
  </si>
  <si>
    <t>Разработка проекта по благоустройству общественной территории</t>
  </si>
  <si>
    <t>05 Ж 03 20600</t>
  </si>
  <si>
    <t>Реализация программ по формированию комфортной городской среды</t>
  </si>
  <si>
    <t>05 Ж F2 55550</t>
  </si>
  <si>
    <t>Актуализация схемы теплоснабжения городского округа Тейково Ивановской области</t>
  </si>
  <si>
    <t>41 9 00 90120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</si>
  <si>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</si>
  <si>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</si>
  <si>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</si>
  <si>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</si>
  <si>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</si>
  <si>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</si>
  <si>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</si>
  <si>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</si>
  <si>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</si>
  <si>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</si>
  <si>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</si>
  <si>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Организация  мероприятий, носящих общегородской и межмуниципальный характер</t>
  </si>
  <si>
    <t>01 7 01 20100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</si>
  <si>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</si>
  <si>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</si>
  <si>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S3110</t>
  </si>
  <si>
    <t>03 7 01 S1950</t>
  </si>
  <si>
    <t>03 1 02 S1980</t>
  </si>
  <si>
    <t>Развитие системы подготовки спортивного резерва</t>
  </si>
  <si>
    <t>01 3 01 00220</t>
  </si>
  <si>
    <t>2022 год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</si>
  <si>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</si>
  <si>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</si>
  <si>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Благоустройство по наказам избирателей депутатам Ивановской областной Думы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</si>
  <si>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</si>
  <si>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</si>
  <si>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</si>
  <si>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Е1010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</si>
  <si>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</si>
  <si>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03 7 01 81430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</si>
  <si>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</si>
  <si>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</si>
  <si>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</si>
  <si>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</si>
  <si>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</si>
  <si>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</si>
  <si>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Субсидирование на государственную поддержку субъектов малого и среднего предпринимательства</t>
  </si>
  <si>
    <t>06 1 I5 55272</t>
  </si>
  <si>
    <t>41 9 00 90070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</si>
  <si>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</si>
  <si>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</si>
  <si>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Субсидии бюджетам муниципальных районов и городских округов Ивановской области на софинансирование расходных обязательств органов местного самоуправления  по организации питания обучающихся 1–4 классов муниципальных общеобразовательных организаций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</si>
  <si>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</si>
  <si>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</si>
  <si>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</si>
  <si>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</si>
  <si>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01 2 E1 51690</t>
  </si>
  <si>
    <t>01 2 E4 52100</t>
  </si>
  <si>
    <t>01 2 01 S1950</t>
  </si>
  <si>
    <t>01 1 01 S1950</t>
  </si>
  <si>
    <t>05 6 01 S2000</t>
  </si>
  <si>
    <t xml:space="preserve">от 20.12.2019 № 129  </t>
  </si>
  <si>
    <t xml:space="preserve"> Ведомственная структура
расходов бюджета города Тейково  на 2021-2022 годы</t>
  </si>
  <si>
    <t xml:space="preserve">Изменения   31.01.2020 </t>
  </si>
  <si>
    <t>Субсидия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</si>
  <si>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01 2 E2 50970</t>
  </si>
  <si>
    <t>Субсидия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</si>
  <si>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Субсидия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</si>
  <si>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от 20.01.2020 №  </t>
  </si>
  <si>
    <t xml:space="preserve">к решению городской Думы
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</si>
</sst>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5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26">
    <xf numFmtId="0" fontId="0" fillId="0" borderId="0" xfId="0"/>
    <xf numFmtId="0" fontId="5" fillId="33" borderId="1" xfId="0" applyFont="1" applyFill="1" applyBorder="1" applyAlignment="1">
      <alignment horizontal="center" vertical="top" wrapText="1"/>
    </xf>
    <xf numFmtId="0" fontId="5" fillId="33" borderId="1" xfId="0" applyFont="1" applyFill="1" applyBorder="1" applyAlignment="1">
      <alignment vertical="top" wrapText="1"/>
    </xf>
    <xf numFmtId="0" fontId="5" fillId="33" borderId="1" xfId="0" applyFont="1" applyFill="1" applyBorder="1" applyAlignment="1">
      <alignment horizontal="right" vertical="top" wrapText="1"/>
    </xf>
    <xf numFmtId="0" fontId="5" fillId="33" borderId="1" xfId="0" applyFont="1" applyFill="1" applyBorder="1" applyAlignment="1">
      <alignment horizontal="left" vertical="top" wrapText="1"/>
    </xf>
    <xf numFmtId="0" fontId="4" fillId="33" borderId="0" xfId="0" applyFont="1" applyFill="1" applyAlignment="1">
      <alignment vertical="top"/>
    </xf>
    <xf numFmtId="0" fontId="6" fillId="33" borderId="1" xfId="0" applyFont="1" applyFill="1" applyBorder="1" applyAlignment="1">
      <alignment vertical="top" wrapText="1"/>
    </xf>
    <xf numFmtId="0" fontId="6" fillId="33" borderId="1" xfId="0" applyFont="1" applyFill="1" applyBorder="1" applyAlignment="1">
      <alignment horizontal="right" vertical="top" wrapText="1"/>
    </xf>
    <xf numFmtId="164" fontId="7" fillId="33" borderId="1" xfId="0" applyNumberFormat="1" applyFont="1" applyFill="1" applyBorder="1" applyAlignment="1">
      <alignment vertical="top"/>
    </xf>
    <xf numFmtId="164" fontId="27" fillId="33" borderId="1" xfId="0" applyNumberFormat="1" applyFont="1" applyFill="1" applyBorder="1" applyAlignment="1">
      <alignment vertical="top"/>
    </xf>
    <xf numFmtId="0" fontId="5" fillId="33" borderId="1" xfId="0" applyFont="1" applyFill="1" applyBorder="1" applyAlignment="1">
      <alignment horizontal="justify" vertical="top" wrapText="1"/>
    </xf>
    <xf numFmtId="0" fontId="5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horizontal="center" vertical="top"/>
    </xf>
    <xf numFmtId="0" fontId="5" fillId="33" borderId="1" xfId="0" applyFont="1" applyFill="1" applyBorder="1" applyAlignment="1">
      <alignment vertical="center" wrapText="1"/>
    </xf>
    <xf numFmtId="0" fontId="4" fillId="33" borderId="1" xfId="0" applyFont="1" applyFill="1" applyBorder="1" applyAlignment="1">
      <alignment horizontal="right" vertical="top" wrapText="1"/>
    </xf>
    <xf numFmtId="0" fontId="5" fillId="33" borderId="1" xfId="0" applyNumberFormat="1" applyFont="1" applyFill="1" applyBorder="1" applyAlignment="1">
      <alignment vertical="top" wrapText="1"/>
    </xf>
    <xf numFmtId="0" fontId="8" fillId="33" borderId="1" xfId="0" applyFont="1" applyFill="1" applyBorder="1" applyAlignment="1">
      <alignment vertical="top" wrapText="1"/>
    </xf>
    <xf numFmtId="0" fontId="4" fillId="33" borderId="0" xfId="0" applyFont="1" applyFill="1" applyAlignment="1">
      <alignment horizontal="right" vertical="top" wrapText="1"/>
    </xf>
    <xf numFmtId="0" fontId="25" fillId="33" borderId="0" xfId="0" applyFont="1" applyFill="1" applyAlignment="1">
      <alignment horizontal="center" vertical="distributed" wrapText="1"/>
    </xf>
    <xf numFmtId="0" fontId="4" fillId="33" borderId="0" xfId="0" applyFont="1" applyFill="1" applyAlignment="1">
      <alignment horizontal="right" vertical="top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6" fillId="33" borderId="1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7" fillId="33" borderId="11" xfId="0" applyFont="1" applyFill="1" applyBorder="1" applyAlignment="1">
      <alignment horizontal="right" vertical="distributed" wrapText="1"/>
    </xf>
  </cellXfs>
  <cellStyles count="565">
    <cellStyle name="20% - Акцент1" xfId="18" builtinId="30" customBuiltin="1"/>
    <cellStyle name="20% - Акцент1 10" xfId="45"/>
    <cellStyle name="20% - Акцент1 11" xfId="309"/>
    <cellStyle name="20% - Акцент1 12" xfId="323"/>
    <cellStyle name="20% - Акцент1 2" xfId="50"/>
    <cellStyle name="20% - Акцент1 2 10" xfId="317"/>
    <cellStyle name="20% - Акцент1 2 11" xfId="350"/>
    <cellStyle name="20% - Акцент1 2 2" xfId="83"/>
    <cellStyle name="20% - Акцент1 2 2 2" xfId="375"/>
    <cellStyle name="20% - Акцент1 2 3" xfId="155"/>
    <cellStyle name="20% - Акцент1 2 3 2" xfId="427"/>
    <cellStyle name="20% - Акцент1 2 4" xfId="188"/>
    <cellStyle name="20% - Акцент1 2 4 2" xfId="460"/>
    <cellStyle name="20% - Акцент1 2 5" xfId="224"/>
    <cellStyle name="20% - Акцент1 2 5 2" xfId="496"/>
    <cellStyle name="20% - Акцент1 2 6" xfId="251"/>
    <cellStyle name="20% - Акцент1 2 6 2" xfId="523"/>
    <cellStyle name="20% - Акцент1 2 7" xfId="93"/>
    <cellStyle name="20% - Акцент1 2 7 2" xfId="360"/>
    <cellStyle name="20% - Акцент1 2 8" xfId="75"/>
    <cellStyle name="20% - Акцент1 2 8 2" xfId="342"/>
    <cellStyle name="20% - Акцент1 2 9" xfId="293"/>
    <cellStyle name="20% - Акцент1 3" xfId="135"/>
    <cellStyle name="20% - Акцент1 3 2" xfId="199"/>
    <cellStyle name="20% - Акцент1 3 2 2" xfId="471"/>
    <cellStyle name="20% - Акцент1 3 3" xfId="235"/>
    <cellStyle name="20% - Акцент1 3 3 2" xfId="507"/>
    <cellStyle name="20% - Акцент1 3 4" xfId="407"/>
    <cellStyle name="20% - Акцент1 4" xfId="105"/>
    <cellStyle name="20% - Акцент1 4 2" xfId="374"/>
    <cellStyle name="20% - Акцент1 5" xfId="168"/>
    <cellStyle name="20% - Акцент1 5 2" xfId="440"/>
    <cellStyle name="20% - Акцент1 6" xfId="179"/>
    <cellStyle name="20% - Акцент1 6 2" xfId="451"/>
    <cellStyle name="20% - Акцент1 7" xfId="77"/>
    <cellStyle name="20% - Акцент1 7 2" xfId="344"/>
    <cellStyle name="20% - Акцент1 8" xfId="283"/>
    <cellStyle name="20% - Акцент1 8 2" xfId="555"/>
    <cellStyle name="20% - Акцент1 9" xfId="271"/>
    <cellStyle name="20% - Акцент1 9 2" xfId="543"/>
    <cellStyle name="20% - Акцент2" xfId="22" builtinId="34" customBuiltin="1"/>
    <cellStyle name="20% - Акцент2 10" xfId="56"/>
    <cellStyle name="20% - Акцент2 11" xfId="311"/>
    <cellStyle name="20% - Акцент2 12" xfId="325"/>
    <cellStyle name="20% - Акцент2 2" xfId="54"/>
    <cellStyle name="20% - Акцент2 2 10" xfId="315"/>
    <cellStyle name="20% - Акцент2 2 11" xfId="354"/>
    <cellStyle name="20% - Акцент2 2 2" xfId="87"/>
    <cellStyle name="20% - Акцент2 2 2 2" xfId="379"/>
    <cellStyle name="20% - Акцент2 2 3" xfId="157"/>
    <cellStyle name="20% - Акцент2 2 3 2" xfId="429"/>
    <cellStyle name="20% - Акцент2 2 4" xfId="190"/>
    <cellStyle name="20% - Акцент2 2 4 2" xfId="462"/>
    <cellStyle name="20% - Акцент2 2 5" xfId="226"/>
    <cellStyle name="20% - Акцент2 2 5 2" xfId="498"/>
    <cellStyle name="20% - Акцент2 2 6" xfId="253"/>
    <cellStyle name="20% - Акцент2 2 6 2" xfId="525"/>
    <cellStyle name="20% - Акцент2 2 7" xfId="275"/>
    <cellStyle name="20% - Акцент2 2 7 2" xfId="547"/>
    <cellStyle name="20% - Акцент2 2 8" xfId="273"/>
    <cellStyle name="20% - Акцент2 2 8 2" xfId="545"/>
    <cellStyle name="20% - Акцент2 2 9" xfId="295"/>
    <cellStyle name="20% - Акцент2 3" xfId="123"/>
    <cellStyle name="20% - Акцент2 3 2" xfId="187"/>
    <cellStyle name="20% - Акцент2 3 2 2" xfId="459"/>
    <cellStyle name="20% - Акцент2 3 3" xfId="223"/>
    <cellStyle name="20% - Акцент2 3 3 2" xfId="495"/>
    <cellStyle name="20% - Акцент2 3 4" xfId="395"/>
    <cellStyle name="20% - Акцент2 4" xfId="111"/>
    <cellStyle name="20% - Акцент2 4 2" xfId="381"/>
    <cellStyle name="20% - Акцент2 5" xfId="170"/>
    <cellStyle name="20% - Акцент2 5 2" xfId="442"/>
    <cellStyle name="20% - Акцент2 6" xfId="167"/>
    <cellStyle name="20% - Акцент2 6 2" xfId="439"/>
    <cellStyle name="20% - Акцент2 7" xfId="90"/>
    <cellStyle name="20% - Акцент2 7 2" xfId="357"/>
    <cellStyle name="20% - Акцент2 8" xfId="263"/>
    <cellStyle name="20% - Акцент2 8 2" xfId="535"/>
    <cellStyle name="20% - Акцент2 9" xfId="266"/>
    <cellStyle name="20% - Акцент2 9 2" xfId="538"/>
    <cellStyle name="20% - Акцент3" xfId="26" builtinId="38" customBuiltin="1"/>
    <cellStyle name="20% - Акцент3 10" xfId="64"/>
    <cellStyle name="20% - Акцент3 11" xfId="319"/>
    <cellStyle name="20% - Акцент3 12" xfId="327"/>
    <cellStyle name="20% - Акцент3 2" xfId="57"/>
    <cellStyle name="20% - Акцент3 2 10" xfId="322"/>
    <cellStyle name="20% - Акцент3 2 11" xfId="358"/>
    <cellStyle name="20% - Акцент3 2 2" xfId="91"/>
    <cellStyle name="20% - Акцент3 2 2 2" xfId="382"/>
    <cellStyle name="20% - Акцент3 2 3" xfId="159"/>
    <cellStyle name="20% - Акцент3 2 3 2" xfId="431"/>
    <cellStyle name="20% - Акцент3 2 4" xfId="193"/>
    <cellStyle name="20% - Акцент3 2 4 2" xfId="465"/>
    <cellStyle name="20% - Акцент3 2 5" xfId="229"/>
    <cellStyle name="20% - Акцент3 2 5 2" xfId="501"/>
    <cellStyle name="20% - Акцент3 2 6" xfId="255"/>
    <cellStyle name="20% - Акцент3 2 6 2" xfId="527"/>
    <cellStyle name="20% - Акцент3 2 7" xfId="282"/>
    <cellStyle name="20% - Акцент3 2 7 2" xfId="554"/>
    <cellStyle name="20% - Акцент3 2 8" xfId="277"/>
    <cellStyle name="20% - Акцент3 2 8 2" xfId="549"/>
    <cellStyle name="20% - Акцент3 2 9" xfId="298"/>
    <cellStyle name="20% - Акцент3 3" xfId="131"/>
    <cellStyle name="20% - Акцент3 3 2" xfId="195"/>
    <cellStyle name="20% - Акцент3 3 2 2" xfId="467"/>
    <cellStyle name="20% - Акцент3 3 3" xfId="231"/>
    <cellStyle name="20% - Акцент3 3 3 2" xfId="503"/>
    <cellStyle name="20% - Акцент3 3 4" xfId="403"/>
    <cellStyle name="20% - Акцент3 4" xfId="117"/>
    <cellStyle name="20% - Акцент3 4 2" xfId="389"/>
    <cellStyle name="20% - Акцент3 5" xfId="173"/>
    <cellStyle name="20% - Акцент3 5 2" xfId="445"/>
    <cellStyle name="20% - Акцент3 6" xfId="175"/>
    <cellStyle name="20% - Акцент3 6 2" xfId="447"/>
    <cellStyle name="20% - Акцент3 7" xfId="100"/>
    <cellStyle name="20% - Акцент3 7 2" xfId="367"/>
    <cellStyle name="20% - Акцент3 8" xfId="72"/>
    <cellStyle name="20% - Акцент3 8 2" xfId="339"/>
    <cellStyle name="20% - Акцент3 9" xfId="70"/>
    <cellStyle name="20% - Акцент3 9 2" xfId="337"/>
    <cellStyle name="20% - Акцент4" xfId="30" builtinId="42" customBuiltin="1"/>
    <cellStyle name="20% - Акцент4 10" xfId="52"/>
    <cellStyle name="20% - Акцент4 11" xfId="44"/>
    <cellStyle name="20% - Акцент4 12" xfId="329"/>
    <cellStyle name="20% - Акцент4 2" xfId="59"/>
    <cellStyle name="20% - Акцент4 2 10" xfId="306"/>
    <cellStyle name="20% - Акцент4 2 11" xfId="362"/>
    <cellStyle name="20% - Акцент4 2 2" xfId="95"/>
    <cellStyle name="20% - Акцент4 2 2 2" xfId="384"/>
    <cellStyle name="20% - Акцент4 2 3" xfId="161"/>
    <cellStyle name="20% - Акцент4 2 3 2" xfId="433"/>
    <cellStyle name="20% - Акцент4 2 4" xfId="197"/>
    <cellStyle name="20% - Акцент4 2 4 2" xfId="469"/>
    <cellStyle name="20% - Акцент4 2 5" xfId="233"/>
    <cellStyle name="20% - Акцент4 2 5 2" xfId="505"/>
    <cellStyle name="20% - Акцент4 2 6" xfId="257"/>
    <cellStyle name="20% - Акцент4 2 6 2" xfId="529"/>
    <cellStyle name="20% - Акцент4 2 7" xfId="288"/>
    <cellStyle name="20% - Акцент4 2 7 2" xfId="560"/>
    <cellStyle name="20% - Акцент4 2 8" xfId="291"/>
    <cellStyle name="20% - Акцент4 2 8 2" xfId="563"/>
    <cellStyle name="20% - Акцент4 2 9" xfId="300"/>
    <cellStyle name="20% - Акцент4 3" xfId="140"/>
    <cellStyle name="20% - Акцент4 3 2" xfId="207"/>
    <cellStyle name="20% - Акцент4 3 2 2" xfId="479"/>
    <cellStyle name="20% - Акцент4 3 3" xfId="243"/>
    <cellStyle name="20% - Акцент4 3 3 2" xfId="515"/>
    <cellStyle name="20% - Акцент4 3 4" xfId="412"/>
    <cellStyle name="20% - Акцент4 4" xfId="107"/>
    <cellStyle name="20% - Акцент4 4 2" xfId="377"/>
    <cellStyle name="20% - Акцент4 5" xfId="177"/>
    <cellStyle name="20% - Акцент4 5 2" xfId="449"/>
    <cellStyle name="20% - Акцент4 6" xfId="215"/>
    <cellStyle name="20% - Акцент4 6 2" xfId="487"/>
    <cellStyle name="20% - Акцент4 7" xfId="85"/>
    <cellStyle name="20% - Акцент4 7 2" xfId="352"/>
    <cellStyle name="20% - Акцент4 8" xfId="122"/>
    <cellStyle name="20% - Акцент4 8 2" xfId="394"/>
    <cellStyle name="20% - Акцент4 9" xfId="285"/>
    <cellStyle name="20% - Акцент4 9 2" xfId="557"/>
    <cellStyle name="20% - Акцент5" xfId="34" builtinId="46" customBuiltin="1"/>
    <cellStyle name="20% - Акцент5 10" xfId="112"/>
    <cellStyle name="20% - Акцент5 11" xfId="43"/>
    <cellStyle name="20% - Акцент5 12" xfId="331"/>
    <cellStyle name="20% - Акцент5 2" xfId="62"/>
    <cellStyle name="20% - Акцент5 2 10" xfId="308"/>
    <cellStyle name="20% - Акцент5 2 11" xfId="365"/>
    <cellStyle name="20% - Акцент5 2 2" xfId="98"/>
    <cellStyle name="20% - Акцент5 2 2 2" xfId="387"/>
    <cellStyle name="20% - Акцент5 2 3" xfId="163"/>
    <cellStyle name="20% - Акцент5 2 3 2" xfId="435"/>
    <cellStyle name="20% - Акцент5 2 4" xfId="200"/>
    <cellStyle name="20% - Акцент5 2 4 2" xfId="472"/>
    <cellStyle name="20% - Акцент5 2 5" xfId="236"/>
    <cellStyle name="20% - Акцент5 2 5 2" xfId="508"/>
    <cellStyle name="20% - Акцент5 2 6" xfId="259"/>
    <cellStyle name="20% - Акцент5 2 6 2" xfId="531"/>
    <cellStyle name="20% - Акцент5 2 7" xfId="265"/>
    <cellStyle name="20% - Акцент5 2 7 2" xfId="537"/>
    <cellStyle name="20% - Акцент5 2 8" xfId="286"/>
    <cellStyle name="20% - Акцент5 2 8 2" xfId="558"/>
    <cellStyle name="20% - Акцент5 2 9" xfId="302"/>
    <cellStyle name="20% - Акцент5 3" xfId="142"/>
    <cellStyle name="20% - Акцент5 3 2" xfId="209"/>
    <cellStyle name="20% - Акцент5 3 2 2" xfId="481"/>
    <cellStyle name="20% - Акцент5 3 3" xfId="245"/>
    <cellStyle name="20% - Акцент5 3 3 2" xfId="517"/>
    <cellStyle name="20% - Акцент5 3 4" xfId="414"/>
    <cellStyle name="20% - Акцент5 4" xfId="149"/>
    <cellStyle name="20% - Акцент5 4 2" xfId="421"/>
    <cellStyle name="20% - Акцент5 5" xfId="180"/>
    <cellStyle name="20% - Акцент5 5 2" xfId="452"/>
    <cellStyle name="20% - Акцент5 6" xfId="217"/>
    <cellStyle name="20% - Акцент5 6 2" xfId="489"/>
    <cellStyle name="20% - Акцент5 7" xfId="130"/>
    <cellStyle name="20% - Акцент5 7 2" xfId="402"/>
    <cellStyle name="20% - Акцент5 8" xfId="71"/>
    <cellStyle name="20% - Акцент5 8 2" xfId="338"/>
    <cellStyle name="20% - Акцент5 9" xfId="289"/>
    <cellStyle name="20% - Акцент5 9 2" xfId="561"/>
    <cellStyle name="20% - Акцент6" xfId="38" builtinId="50" customBuiltin="1"/>
    <cellStyle name="20% - Акцент6 10" xfId="116"/>
    <cellStyle name="20% - Акцент6 11" xfId="49"/>
    <cellStyle name="20% - Акцент6 12" xfId="333"/>
    <cellStyle name="20% - Акцент6 2" xfId="66"/>
    <cellStyle name="20% - Акцент6 2 10" xfId="320"/>
    <cellStyle name="20% - Акцент6 2 11" xfId="369"/>
    <cellStyle name="20% - Акцент6 2 2" xfId="102"/>
    <cellStyle name="20% - Акцент6 2 2 2" xfId="391"/>
    <cellStyle name="20% - Акцент6 2 3" xfId="165"/>
    <cellStyle name="20% - Акцент6 2 3 2" xfId="437"/>
    <cellStyle name="20% - Акцент6 2 4" xfId="202"/>
    <cellStyle name="20% - Акцент6 2 4 2" xfId="474"/>
    <cellStyle name="20% - Акцент6 2 5" xfId="238"/>
    <cellStyle name="20% - Акцент6 2 5 2" xfId="510"/>
    <cellStyle name="20% - Акцент6 2 6" xfId="261"/>
    <cellStyle name="20% - Акцент6 2 6 2" xfId="533"/>
    <cellStyle name="20% - Акцент6 2 7" xfId="290"/>
    <cellStyle name="20% - Акцент6 2 7 2" xfId="562"/>
    <cellStyle name="20% - Акцент6 2 8" xfId="292"/>
    <cellStyle name="20% - Акцент6 2 8 2" xfId="564"/>
    <cellStyle name="20% - Акцент6 2 9" xfId="304"/>
    <cellStyle name="20% - Акцент6 3" xfId="144"/>
    <cellStyle name="20% - Акцент6 3 2" xfId="211"/>
    <cellStyle name="20% - Акцент6 3 2 2" xfId="483"/>
    <cellStyle name="20% - Акцент6 3 3" xfId="247"/>
    <cellStyle name="20% - Акцент6 3 3 2" xfId="519"/>
    <cellStyle name="20% - Акцент6 3 4" xfId="416"/>
    <cellStyle name="20% - Акцент6 4" xfId="151"/>
    <cellStyle name="20% - Акцент6 4 2" xfId="423"/>
    <cellStyle name="20% - Акцент6 5" xfId="182"/>
    <cellStyle name="20% - Акцент6 5 2" xfId="454"/>
    <cellStyle name="20% - Акцент6 6" xfId="219"/>
    <cellStyle name="20% - Акцент6 6 2" xfId="491"/>
    <cellStyle name="20% - Акцент6 7" xfId="136"/>
    <cellStyle name="20% - Акцент6 7 2" xfId="408"/>
    <cellStyle name="20% - Акцент6 8" xfId="104"/>
    <cellStyle name="20% - Акцент6 8 2" xfId="371"/>
    <cellStyle name="20% - Акцент6 9" xfId="81"/>
    <cellStyle name="20% - Акцент6 9 2" xfId="348"/>
    <cellStyle name="40% - Акцент1" xfId="19" builtinId="31" customBuiltin="1"/>
    <cellStyle name="40% - Акцент1 10" xfId="65"/>
    <cellStyle name="40% - Акцент1 11" xfId="307"/>
    <cellStyle name="40% - Акцент1 12" xfId="324"/>
    <cellStyle name="40% - Акцент1 2" xfId="51"/>
    <cellStyle name="40% - Акцент1 2 10" xfId="312"/>
    <cellStyle name="40% - Акцент1 2 11" xfId="351"/>
    <cellStyle name="40% - Акцент1 2 2" xfId="84"/>
    <cellStyle name="40% - Акцент1 2 2 2" xfId="376"/>
    <cellStyle name="40% - Акцент1 2 3" xfId="156"/>
    <cellStyle name="40% - Акцент1 2 3 2" xfId="428"/>
    <cellStyle name="40% - Акцент1 2 4" xfId="189"/>
    <cellStyle name="40% - Акцент1 2 4 2" xfId="461"/>
    <cellStyle name="40% - Акцент1 2 5" xfId="225"/>
    <cellStyle name="40% - Акцент1 2 5 2" xfId="497"/>
    <cellStyle name="40% - Акцент1 2 6" xfId="252"/>
    <cellStyle name="40% - Акцент1 2 6 2" xfId="524"/>
    <cellStyle name="40% - Акцент1 2 7" xfId="82"/>
    <cellStyle name="40% - Акцент1 2 7 2" xfId="349"/>
    <cellStyle name="40% - Акцент1 2 8" xfId="76"/>
    <cellStyle name="40% - Акцент1 2 8 2" xfId="343"/>
    <cellStyle name="40% - Акцент1 2 9" xfId="294"/>
    <cellStyle name="40% - Акцент1 3" xfId="132"/>
    <cellStyle name="40% - Акцент1 3 2" xfId="196"/>
    <cellStyle name="40% - Акцент1 3 2 2" xfId="468"/>
    <cellStyle name="40% - Акцент1 3 3" xfId="232"/>
    <cellStyle name="40% - Акцент1 3 3 2" xfId="504"/>
    <cellStyle name="40% - Акцент1 3 4" xfId="404"/>
    <cellStyle name="40% - Акцент1 4" xfId="118"/>
    <cellStyle name="40% - Акцент1 4 2" xfId="390"/>
    <cellStyle name="40% - Акцент1 5" xfId="169"/>
    <cellStyle name="40% - Акцент1 5 2" xfId="441"/>
    <cellStyle name="40% - Акцент1 6" xfId="176"/>
    <cellStyle name="40% - Акцент1 6 2" xfId="448"/>
    <cellStyle name="40% - Акцент1 7" xfId="101"/>
    <cellStyle name="40% - Акцент1 7 2" xfId="368"/>
    <cellStyle name="40% - Акцент1 8" xfId="268"/>
    <cellStyle name="40% - Акцент1 8 2" xfId="540"/>
    <cellStyle name="40% - Акцент1 9" xfId="274"/>
    <cellStyle name="40% - Акцент1 9 2" xfId="546"/>
    <cellStyle name="40% - Акцент2" xfId="23" builtinId="35" customBuiltin="1"/>
    <cellStyle name="40% - Акцент2 10" xfId="53"/>
    <cellStyle name="40% - Акцент2 11" xfId="321"/>
    <cellStyle name="40% - Акцент2 12" xfId="326"/>
    <cellStyle name="40% - Акцент2 2" xfId="55"/>
    <cellStyle name="40% - Акцент2 2 10" xfId="310"/>
    <cellStyle name="40% - Акцент2 2 11" xfId="355"/>
    <cellStyle name="40% - Акцент2 2 2" xfId="88"/>
    <cellStyle name="40% - Акцент2 2 2 2" xfId="380"/>
    <cellStyle name="40% - Акцент2 2 3" xfId="158"/>
    <cellStyle name="40% - Акцент2 2 3 2" xfId="430"/>
    <cellStyle name="40% - Акцент2 2 4" xfId="191"/>
    <cellStyle name="40% - Акцент2 2 4 2" xfId="463"/>
    <cellStyle name="40% - Акцент2 2 5" xfId="227"/>
    <cellStyle name="40% - Акцент2 2 5 2" xfId="499"/>
    <cellStyle name="40% - Акцент2 2 6" xfId="254"/>
    <cellStyle name="40% - Акцент2 2 6 2" xfId="526"/>
    <cellStyle name="40% - Акцент2 2 7" xfId="269"/>
    <cellStyle name="40% - Акцент2 2 7 2" xfId="541"/>
    <cellStyle name="40% - Акцент2 2 8" xfId="278"/>
    <cellStyle name="40% - Акцент2 2 8 2" xfId="550"/>
    <cellStyle name="40% - Акцент2 2 9" xfId="296"/>
    <cellStyle name="40% - Акцент2 3" xfId="139"/>
    <cellStyle name="40% - Акцент2 3 2" xfId="204"/>
    <cellStyle name="40% - Акцент2 3 2 2" xfId="476"/>
    <cellStyle name="40% - Акцент2 3 3" xfId="240"/>
    <cellStyle name="40% - Акцент2 3 3 2" xfId="512"/>
    <cellStyle name="40% - Акцент2 3 4" xfId="411"/>
    <cellStyle name="40% - Акцент2 4" xfId="108"/>
    <cellStyle name="40% - Акцент2 4 2" xfId="378"/>
    <cellStyle name="40% - Акцент2 5" xfId="171"/>
    <cellStyle name="40% - Акцент2 5 2" xfId="443"/>
    <cellStyle name="40% - Акцент2 6" xfId="184"/>
    <cellStyle name="40% - Акцент2 6 2" xfId="456"/>
    <cellStyle name="40% - Акцент2 7" xfId="86"/>
    <cellStyle name="40% - Акцент2 7 2" xfId="353"/>
    <cellStyle name="40% - Акцент2 8" xfId="74"/>
    <cellStyle name="40% - Акцент2 8 2" xfId="341"/>
    <cellStyle name="40% - Акцент2 9" xfId="121"/>
    <cellStyle name="40% - Акцент2 9 2" xfId="393"/>
    <cellStyle name="40% - Акцент3" xfId="27" builtinId="39" customBuiltin="1"/>
    <cellStyle name="40% - Акцент3 10" xfId="61"/>
    <cellStyle name="40% - Акцент3 11" xfId="313"/>
    <cellStyle name="40% - Акцент3 12" xfId="328"/>
    <cellStyle name="40% - Акцент3 2" xfId="58"/>
    <cellStyle name="40% - Акцент3 2 10" xfId="318"/>
    <cellStyle name="40% - Акцент3 2 11" xfId="359"/>
    <cellStyle name="40% - Акцент3 2 2" xfId="92"/>
    <cellStyle name="40% - Акцент3 2 2 2" xfId="383"/>
    <cellStyle name="40% - Акцент3 2 3" xfId="160"/>
    <cellStyle name="40% - Акцент3 2 3 2" xfId="432"/>
    <cellStyle name="40% - Акцент3 2 4" xfId="194"/>
    <cellStyle name="40% - Акцент3 2 4 2" xfId="466"/>
    <cellStyle name="40% - Акцент3 2 5" xfId="230"/>
    <cellStyle name="40% - Акцент3 2 5 2" xfId="502"/>
    <cellStyle name="40% - Акцент3 2 6" xfId="256"/>
    <cellStyle name="40% - Акцент3 2 6 2" xfId="528"/>
    <cellStyle name="40% - Акцент3 2 7" xfId="267"/>
    <cellStyle name="40% - Акцент3 2 7 2" xfId="539"/>
    <cellStyle name="40% - Акцент3 2 8" xfId="276"/>
    <cellStyle name="40% - Акцент3 2 8 2" xfId="548"/>
    <cellStyle name="40% - Акцент3 2 9" xfId="299"/>
    <cellStyle name="40% - Акцент3 3" xfId="128"/>
    <cellStyle name="40% - Акцент3 3 2" xfId="192"/>
    <cellStyle name="40% - Акцент3 3 2 2" xfId="464"/>
    <cellStyle name="40% - Акцент3 3 3" xfId="228"/>
    <cellStyle name="40% - Акцент3 3 3 2" xfId="500"/>
    <cellStyle name="40% - Акцент3 3 4" xfId="400"/>
    <cellStyle name="40% - Акцент3 4" xfId="115"/>
    <cellStyle name="40% - Акцент3 4 2" xfId="386"/>
    <cellStyle name="40% - Акцент3 5" xfId="174"/>
    <cellStyle name="40% - Акцент3 5 2" xfId="446"/>
    <cellStyle name="40% - Акцент3 6" xfId="172"/>
    <cellStyle name="40% - Акцент3 6 2" xfId="444"/>
    <cellStyle name="40% - Акцент3 7" xfId="97"/>
    <cellStyle name="40% - Акцент3 7 2" xfId="364"/>
    <cellStyle name="40% - Акцент3 8" xfId="79"/>
    <cellStyle name="40% - Акцент3 8 2" xfId="346"/>
    <cellStyle name="40% - Акцент3 9" xfId="270"/>
    <cellStyle name="40% - Акцент3 9 2" xfId="542"/>
    <cellStyle name="40% - Акцент4" xfId="31" builtinId="43" customBuiltin="1"/>
    <cellStyle name="40% - Акцент4 10" xfId="120"/>
    <cellStyle name="40% - Акцент4 11" xfId="47"/>
    <cellStyle name="40% - Акцент4 12" xfId="330"/>
    <cellStyle name="40% - Акцент4 2" xfId="60"/>
    <cellStyle name="40% - Акцент4 2 10" xfId="297"/>
    <cellStyle name="40% - Акцент4 2 11" xfId="363"/>
    <cellStyle name="40% - Акцент4 2 2" xfId="96"/>
    <cellStyle name="40% - Акцент4 2 2 2" xfId="385"/>
    <cellStyle name="40% - Акцент4 2 3" xfId="162"/>
    <cellStyle name="40% - Акцент4 2 3 2" xfId="434"/>
    <cellStyle name="40% - Акцент4 2 4" xfId="198"/>
    <cellStyle name="40% - Акцент4 2 4 2" xfId="470"/>
    <cellStyle name="40% - Акцент4 2 5" xfId="234"/>
    <cellStyle name="40% - Акцент4 2 5 2" xfId="506"/>
    <cellStyle name="40% - Акцент4 2 6" xfId="258"/>
    <cellStyle name="40% - Акцент4 2 6 2" xfId="530"/>
    <cellStyle name="40% - Акцент4 2 7" xfId="279"/>
    <cellStyle name="40% - Акцент4 2 7 2" xfId="551"/>
    <cellStyle name="40% - Акцент4 2 8" xfId="272"/>
    <cellStyle name="40% - Акцент4 2 8 2" xfId="544"/>
    <cellStyle name="40% - Акцент4 2 9" xfId="301"/>
    <cellStyle name="40% - Акцент4 3" xfId="141"/>
    <cellStyle name="40% - Акцент4 3 2" xfId="208"/>
    <cellStyle name="40% - Акцент4 3 2 2" xfId="480"/>
    <cellStyle name="40% - Акцент4 3 3" xfId="244"/>
    <cellStyle name="40% - Акцент4 3 3 2" xfId="516"/>
    <cellStyle name="40% - Акцент4 3 4" xfId="413"/>
    <cellStyle name="40% - Акцент4 4" xfId="148"/>
    <cellStyle name="40% - Акцент4 4 2" xfId="420"/>
    <cellStyle name="40% - Акцент4 5" xfId="178"/>
    <cellStyle name="40% - Акцент4 5 2" xfId="450"/>
    <cellStyle name="40% - Акцент4 6" xfId="216"/>
    <cellStyle name="40% - Акцент4 6 2" xfId="488"/>
    <cellStyle name="40% - Акцент4 7" xfId="138"/>
    <cellStyle name="40% - Акцент4 7 2" xfId="410"/>
    <cellStyle name="40% - Акцент4 8" xfId="80"/>
    <cellStyle name="40% - Акцент4 8 2" xfId="347"/>
    <cellStyle name="40% - Акцент4 9" xfId="73"/>
    <cellStyle name="40% - Акцент4 9 2" xfId="340"/>
    <cellStyle name="40% - Акцент5" xfId="35" builtinId="47" customBuiltin="1"/>
    <cellStyle name="40% - Акцент5 10" xfId="110"/>
    <cellStyle name="40% - Акцент5 11" xfId="48"/>
    <cellStyle name="40% - Акцент5 12" xfId="332"/>
    <cellStyle name="40% - Акцент5 2" xfId="63"/>
    <cellStyle name="40% - Акцент5 2 10" xfId="316"/>
    <cellStyle name="40% - Акцент5 2 11" xfId="366"/>
    <cellStyle name="40% - Акцент5 2 2" xfId="99"/>
    <cellStyle name="40% - Акцент5 2 2 2" xfId="388"/>
    <cellStyle name="40% - Акцент5 2 3" xfId="164"/>
    <cellStyle name="40% - Акцент5 2 3 2" xfId="436"/>
    <cellStyle name="40% - Акцент5 2 4" xfId="201"/>
    <cellStyle name="40% - Акцент5 2 4 2" xfId="473"/>
    <cellStyle name="40% - Акцент5 2 5" xfId="237"/>
    <cellStyle name="40% - Акцент5 2 5 2" xfId="509"/>
    <cellStyle name="40% - Акцент5 2 6" xfId="260"/>
    <cellStyle name="40% - Акцент5 2 6 2" xfId="532"/>
    <cellStyle name="40% - Акцент5 2 7" xfId="284"/>
    <cellStyle name="40% - Акцент5 2 7 2" xfId="556"/>
    <cellStyle name="40% - Акцент5 2 8" xfId="287"/>
    <cellStyle name="40% - Акцент5 2 8 2" xfId="559"/>
    <cellStyle name="40% - Акцент5 2 9" xfId="303"/>
    <cellStyle name="40% - Акцент5 3" xfId="143"/>
    <cellStyle name="40% - Акцент5 3 2" xfId="210"/>
    <cellStyle name="40% - Акцент5 3 2 2" xfId="482"/>
    <cellStyle name="40% - Акцент5 3 3" xfId="246"/>
    <cellStyle name="40% - Акцент5 3 3 2" xfId="518"/>
    <cellStyle name="40% - Акцент5 3 4" xfId="415"/>
    <cellStyle name="40% - Акцент5 4" xfId="150"/>
    <cellStyle name="40% - Акцент5 4 2" xfId="422"/>
    <cellStyle name="40% - Акцент5 5" xfId="181"/>
    <cellStyle name="40% - Акцент5 5 2" xfId="453"/>
    <cellStyle name="40% - Акцент5 6" xfId="218"/>
    <cellStyle name="40% - Акцент5 6 2" xfId="490"/>
    <cellStyle name="40% - Акцент5 7" xfId="127"/>
    <cellStyle name="40% - Акцент5 7 2" xfId="399"/>
    <cellStyle name="40% - Акцент5 8" xfId="137"/>
    <cellStyle name="40% - Акцент5 8 2" xfId="409"/>
    <cellStyle name="40% - Акцент5 9" xfId="89"/>
    <cellStyle name="40% - Акцент5 9 2" xfId="356"/>
    <cellStyle name="40% - Акцент6" xfId="39" builtinId="51" customBuiltin="1"/>
    <cellStyle name="40% - Акцент6 10" xfId="113"/>
    <cellStyle name="40% - Акцент6 11" xfId="46"/>
    <cellStyle name="40% - Акцент6 12" xfId="334"/>
    <cellStyle name="40% - Акцент6 2" xfId="67"/>
    <cellStyle name="40% - Акцент6 2 10" xfId="314"/>
    <cellStyle name="40% - Акцент6 2 11" xfId="370"/>
    <cellStyle name="40% - Акцент6 2 2" xfId="103"/>
    <cellStyle name="40% - Акцент6 2 2 2" xfId="392"/>
    <cellStyle name="40% - Акцент6 2 3" xfId="166"/>
    <cellStyle name="40% - Акцент6 2 3 2" xfId="438"/>
    <cellStyle name="40% - Акцент6 2 4" xfId="203"/>
    <cellStyle name="40% - Акцент6 2 4 2" xfId="475"/>
    <cellStyle name="40% - Акцент6 2 5" xfId="239"/>
    <cellStyle name="40% - Акцент6 2 5 2" xfId="511"/>
    <cellStyle name="40% - Акцент6 2 6" xfId="262"/>
    <cellStyle name="40% - Акцент6 2 6 2" xfId="534"/>
    <cellStyle name="40% - Акцент6 2 7" xfId="281"/>
    <cellStyle name="40% - Акцент6 2 7 2" xfId="553"/>
    <cellStyle name="40% - Акцент6 2 8" xfId="264"/>
    <cellStyle name="40% - Акцент6 2 8 2" xfId="536"/>
    <cellStyle name="40% - Акцент6 2 9" xfId="305"/>
    <cellStyle name="40% - Акцент6 3" xfId="145"/>
    <cellStyle name="40% - Акцент6 3 2" xfId="212"/>
    <cellStyle name="40% - Акцент6 3 2 2" xfId="484"/>
    <cellStyle name="40% - Акцент6 3 3" xfId="248"/>
    <cellStyle name="40% - Акцент6 3 3 2" xfId="520"/>
    <cellStyle name="40% - Акцент6 3 4" xfId="417"/>
    <cellStyle name="40% - Акцент6 4" xfId="152"/>
    <cellStyle name="40% - Акцент6 4 2" xfId="424"/>
    <cellStyle name="40% - Акцент6 5" xfId="183"/>
    <cellStyle name="40% - Акцент6 5 2" xfId="455"/>
    <cellStyle name="40% - Акцент6 6" xfId="220"/>
    <cellStyle name="40% - Акцент6 6 2" xfId="492"/>
    <cellStyle name="40% - Акцент6 7" xfId="133"/>
    <cellStyle name="40% - Акцент6 7 2" xfId="405"/>
    <cellStyle name="40% - Акцент6 8" xfId="94"/>
    <cellStyle name="40% - Акцент6 8 2" xfId="361"/>
    <cellStyle name="40% - Акцент6 9" xfId="280"/>
    <cellStyle name="40% - Акцент6 9 2" xfId="55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9"/>
    <cellStyle name="Обычный 2 11" xfId="119"/>
    <cellStyle name="Обычный 2 12" xfId="335"/>
    <cellStyle name="Обычный 2 2" xfId="68"/>
    <cellStyle name="Обычный 2 2 2" xfId="205"/>
    <cellStyle name="Обычный 2 2 2 2" xfId="477"/>
    <cellStyle name="Обычный 2 2 3" xfId="241"/>
    <cellStyle name="Обычный 2 2 3 2" xfId="513"/>
    <cellStyle name="Обычный 2 2 4" xfId="372"/>
    <cellStyle name="Обычный 2 3" xfId="146"/>
    <cellStyle name="Обычный 2 3 2" xfId="213"/>
    <cellStyle name="Обычный 2 3 2 2" xfId="485"/>
    <cellStyle name="Обычный 2 3 3" xfId="249"/>
    <cellStyle name="Обычный 2 3 3 2" xfId="521"/>
    <cellStyle name="Обычный 2 3 4" xfId="418"/>
    <cellStyle name="Обычный 2 4" xfId="153"/>
    <cellStyle name="Обычный 2 4 2" xfId="425"/>
    <cellStyle name="Обычный 2 5" xfId="185"/>
    <cellStyle name="Обычный 2 5 2" xfId="457"/>
    <cellStyle name="Обычный 2 6" xfId="221"/>
    <cellStyle name="Обычный 2 6 2" xfId="493"/>
    <cellStyle name="Обычный 2 7" xfId="126"/>
    <cellStyle name="Обычный 2 7 2" xfId="398"/>
    <cellStyle name="Обычный 2 8" xfId="129"/>
    <cellStyle name="Обычный 2 8 2" xfId="401"/>
    <cellStyle name="Обычный 2 9" xfId="78"/>
    <cellStyle name="Обычный 2 9 2" xfId="345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6"/>
    <cellStyle name="Примечание 2 11" xfId="114"/>
    <cellStyle name="Примечание 2 12" xfId="336"/>
    <cellStyle name="Примечание 2 2" xfId="69"/>
    <cellStyle name="Примечание 2 2 2" xfId="206"/>
    <cellStyle name="Примечание 2 2 2 2" xfId="478"/>
    <cellStyle name="Примечание 2 2 3" xfId="242"/>
    <cellStyle name="Примечание 2 2 3 2" xfId="514"/>
    <cellStyle name="Примечание 2 2 4" xfId="373"/>
    <cellStyle name="Примечание 2 3" xfId="147"/>
    <cellStyle name="Примечание 2 3 2" xfId="214"/>
    <cellStyle name="Примечание 2 3 2 2" xfId="486"/>
    <cellStyle name="Примечание 2 3 3" xfId="250"/>
    <cellStyle name="Примечание 2 3 3 2" xfId="522"/>
    <cellStyle name="Примечание 2 3 4" xfId="419"/>
    <cellStyle name="Примечание 2 4" xfId="154"/>
    <cellStyle name="Примечание 2 4 2" xfId="426"/>
    <cellStyle name="Примечание 2 5" xfId="186"/>
    <cellStyle name="Примечание 2 5 2" xfId="458"/>
    <cellStyle name="Примечание 2 6" xfId="222"/>
    <cellStyle name="Примечание 2 6 2" xfId="494"/>
    <cellStyle name="Примечание 2 7" xfId="124"/>
    <cellStyle name="Примечание 2 7 2" xfId="396"/>
    <cellStyle name="Примечание 2 8" xfId="125"/>
    <cellStyle name="Примечание 2 8 2" xfId="397"/>
    <cellStyle name="Примечание 2 9" xfId="134"/>
    <cellStyle name="Примечание 2 9 2" xfId="40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59"/>
  <sheetViews>
    <sheetView tabSelected="1" workbookViewId="0">
      <selection activeCell="A3" sqref="A3:L3"/>
    </sheetView>
  </sheetViews>
  <sheetFormatPr defaultRowHeight="56.45" customHeight="1"/>
  <cols>
    <col min="1" max="1" width="40.140625" style="5" customWidth="1"/>
    <col min="2" max="2" width="5.42578125" style="5" customWidth="1"/>
    <col min="3" max="4" width="4.85546875" style="5" customWidth="1"/>
    <col min="5" max="5" width="14.28515625" style="5" customWidth="1"/>
    <col min="6" max="6" width="4.85546875" style="5" customWidth="1"/>
    <col min="7" max="7" width="14.7109375" style="5" hidden="1" customWidth="1"/>
    <col min="8" max="8" width="14.85546875" style="5" hidden="1" customWidth="1"/>
    <col min="9" max="9" width="15.7109375" style="5" customWidth="1"/>
    <col min="10" max="10" width="15" style="5" hidden="1" customWidth="1"/>
    <col min="11" max="11" width="14.85546875" style="5" hidden="1" customWidth="1"/>
    <col min="12" max="12" width="14.7109375" style="5" customWidth="1"/>
    <col min="13" max="16384" width="9.140625" style="5"/>
  </cols>
  <sheetData>
    <row r="1" spans="1:12" ht="21.75" customHeight="1">
      <c r="A1" s="19" t="s">
        <v>215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22.5" customHeight="1">
      <c r="A2" s="17" t="s">
        <v>317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21" customHeight="1">
      <c r="A3" s="19" t="s">
        <v>214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ht="20.25" customHeight="1">
      <c r="A4" s="19" t="s">
        <v>316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ht="18" customHeight="1">
      <c r="A5" s="19" t="s">
        <v>215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 ht="18.75" customHeight="1">
      <c r="A6" s="17" t="s">
        <v>213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1" customHeight="1">
      <c r="A7" s="17" t="s">
        <v>214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2" ht="21" customHeight="1">
      <c r="A8" s="17" t="s">
        <v>309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</row>
    <row r="9" spans="1:12" ht="15.7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</row>
    <row r="10" spans="1:12" ht="51.75" customHeight="1">
      <c r="A10" s="18" t="s">
        <v>310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</row>
    <row r="11" spans="1:12" ht="16.5" customHeight="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</row>
    <row r="12" spans="1:12" ht="18.75" customHeight="1">
      <c r="A12" s="25" t="s">
        <v>196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</row>
    <row r="13" spans="1:12" ht="30" customHeight="1">
      <c r="A13" s="22" t="s">
        <v>2</v>
      </c>
      <c r="B13" s="22" t="s">
        <v>216</v>
      </c>
      <c r="C13" s="22" t="s">
        <v>19</v>
      </c>
      <c r="D13" s="22" t="s">
        <v>27</v>
      </c>
      <c r="E13" s="22" t="s">
        <v>0</v>
      </c>
      <c r="F13" s="22" t="s">
        <v>1</v>
      </c>
      <c r="G13" s="20" t="s">
        <v>240</v>
      </c>
      <c r="H13" s="23" t="s">
        <v>311</v>
      </c>
      <c r="I13" s="20" t="s">
        <v>240</v>
      </c>
      <c r="J13" s="20" t="s">
        <v>278</v>
      </c>
      <c r="K13" s="23" t="s">
        <v>311</v>
      </c>
      <c r="L13" s="20" t="s">
        <v>278</v>
      </c>
    </row>
    <row r="14" spans="1:12" ht="78.75" customHeight="1">
      <c r="A14" s="22"/>
      <c r="B14" s="22"/>
      <c r="C14" s="22"/>
      <c r="D14" s="22"/>
      <c r="E14" s="22"/>
      <c r="F14" s="22"/>
      <c r="G14" s="21"/>
      <c r="H14" s="24"/>
      <c r="I14" s="21"/>
      <c r="J14" s="21"/>
      <c r="K14" s="24"/>
      <c r="L14" s="21"/>
    </row>
    <row r="15" spans="1:12" ht="42" customHeight="1">
      <c r="A15" s="6" t="s">
        <v>17</v>
      </c>
      <c r="B15" s="7" t="s">
        <v>5</v>
      </c>
      <c r="C15" s="7"/>
      <c r="D15" s="7"/>
      <c r="E15" s="3"/>
      <c r="F15" s="3"/>
      <c r="G15" s="8">
        <v>58086.845803000004</v>
      </c>
      <c r="H15" s="9">
        <f>H16+H17</f>
        <v>0</v>
      </c>
      <c r="I15" s="8">
        <f>G15+H15</f>
        <v>58086.845803000004</v>
      </c>
      <c r="J15" s="8">
        <v>56082.776303000013</v>
      </c>
      <c r="K15" s="9">
        <f>K16+K17</f>
        <v>0</v>
      </c>
      <c r="L15" s="8">
        <f>J15+K15</f>
        <v>56082.776303000013</v>
      </c>
    </row>
    <row r="16" spans="1:12" ht="39.75" customHeight="1">
      <c r="A16" s="2" t="s">
        <v>12</v>
      </c>
      <c r="B16" s="3" t="s">
        <v>5</v>
      </c>
      <c r="C16" s="3"/>
      <c r="D16" s="3"/>
      <c r="E16" s="3"/>
      <c r="F16" s="3"/>
      <c r="G16" s="8">
        <v>55067.172302999985</v>
      </c>
      <c r="H16" s="9">
        <f>H18+H20+H30+H32+H34+H36+H38+H40+H43+H45+H51+H53+H55+H57+H61+H65+H67+H70+H72+H74+H76+H78+H81+H83+H85+H89+H91+H93+H97+H99+H101+H105+H107+H109+H111+H113+H115+H117+H122+H124+H126+H128+H131+H133+H135+H137+H139+H141+H143+H145+H147+H151+H95+H87+H103</f>
        <v>0</v>
      </c>
      <c r="I16" s="8">
        <f t="shared" ref="I16:I79" si="0">G16+H16</f>
        <v>55067.172302999985</v>
      </c>
      <c r="J16" s="8">
        <v>53018.704802999986</v>
      </c>
      <c r="K16" s="9">
        <f>K18+K20+K30+K32+K34+K36+K38+K40+K43+K45+K51+K53+K55+K57+K61+K65+K67+K70+K72+K74+K76+K78+K81+K83+K85+K89+K91+K93+K97+K99+K101+K105+K107+K109+K111+K113+K115+K117+K122+K124+K126+K128+K131+K133+K135+K137+K139+K141+K143+K145+K147+K151+K95+K87+K103</f>
        <v>0</v>
      </c>
      <c r="L16" s="8">
        <f t="shared" ref="L16:L79" si="1">J16+K16</f>
        <v>53018.704802999986</v>
      </c>
    </row>
    <row r="17" spans="1:12" ht="46.5" customHeight="1">
      <c r="A17" s="2" t="s">
        <v>13</v>
      </c>
      <c r="B17" s="3" t="s">
        <v>5</v>
      </c>
      <c r="C17" s="3"/>
      <c r="D17" s="3"/>
      <c r="E17" s="3"/>
      <c r="F17" s="3"/>
      <c r="G17" s="8">
        <v>3019.6735000000003</v>
      </c>
      <c r="H17" s="9">
        <f>H25+H28+H49+H63+H149</f>
        <v>0</v>
      </c>
      <c r="I17" s="8">
        <f t="shared" si="0"/>
        <v>3019.6735000000003</v>
      </c>
      <c r="J17" s="8">
        <v>3064.0715</v>
      </c>
      <c r="K17" s="9">
        <f>K25+K28+K49+K63+K149</f>
        <v>0</v>
      </c>
      <c r="L17" s="8">
        <f t="shared" si="1"/>
        <v>3064.0715</v>
      </c>
    </row>
    <row r="18" spans="1:12" ht="45.75" customHeight="1">
      <c r="A18" s="2" t="s">
        <v>30</v>
      </c>
      <c r="B18" s="3" t="s">
        <v>5</v>
      </c>
      <c r="C18" s="3" t="s">
        <v>20</v>
      </c>
      <c r="D18" s="3" t="s">
        <v>26</v>
      </c>
      <c r="E18" s="1" t="s">
        <v>31</v>
      </c>
      <c r="F18" s="3"/>
      <c r="G18" s="8">
        <v>1427.3129999999999</v>
      </c>
      <c r="H18" s="9">
        <f>H19</f>
        <v>0</v>
      </c>
      <c r="I18" s="8">
        <f t="shared" si="0"/>
        <v>1427.3129999999999</v>
      </c>
      <c r="J18" s="8">
        <v>1427.3129999999999</v>
      </c>
      <c r="K18" s="9">
        <f>K19</f>
        <v>0</v>
      </c>
      <c r="L18" s="8">
        <f t="shared" si="1"/>
        <v>1427.3129999999999</v>
      </c>
    </row>
    <row r="19" spans="1:12" ht="84" customHeight="1">
      <c r="A19" s="2" t="s">
        <v>102</v>
      </c>
      <c r="B19" s="3" t="s">
        <v>5</v>
      </c>
      <c r="C19" s="3" t="s">
        <v>20</v>
      </c>
      <c r="D19" s="3" t="s">
        <v>26</v>
      </c>
      <c r="E19" s="1" t="s">
        <v>31</v>
      </c>
      <c r="F19" s="3">
        <v>100</v>
      </c>
      <c r="G19" s="8">
        <v>1427.3129999999999</v>
      </c>
      <c r="H19" s="9"/>
      <c r="I19" s="8">
        <f t="shared" si="0"/>
        <v>1427.3129999999999</v>
      </c>
      <c r="J19" s="8">
        <v>1427.3129999999999</v>
      </c>
      <c r="K19" s="9"/>
      <c r="L19" s="8">
        <f t="shared" si="1"/>
        <v>1427.3129999999999</v>
      </c>
    </row>
    <row r="20" spans="1:12" ht="49.5" customHeight="1">
      <c r="A20" s="2" t="s">
        <v>32</v>
      </c>
      <c r="B20" s="3" t="s">
        <v>5</v>
      </c>
      <c r="C20" s="3" t="s">
        <v>20</v>
      </c>
      <c r="D20" s="3" t="s">
        <v>22</v>
      </c>
      <c r="E20" s="1" t="s">
        <v>35</v>
      </c>
      <c r="F20" s="3"/>
      <c r="G20" s="8">
        <v>14852.678</v>
      </c>
      <c r="H20" s="9">
        <f>H21+H22+H23+H24</f>
        <v>0</v>
      </c>
      <c r="I20" s="8">
        <f t="shared" si="0"/>
        <v>14852.678</v>
      </c>
      <c r="J20" s="8">
        <v>14852.678</v>
      </c>
      <c r="K20" s="9">
        <f>K21+K22+K23+K24</f>
        <v>0</v>
      </c>
      <c r="L20" s="8">
        <f t="shared" si="1"/>
        <v>14852.678</v>
      </c>
    </row>
    <row r="21" spans="1:12" ht="84" customHeight="1">
      <c r="A21" s="2" t="s">
        <v>102</v>
      </c>
      <c r="B21" s="3" t="s">
        <v>5</v>
      </c>
      <c r="C21" s="3" t="s">
        <v>20</v>
      </c>
      <c r="D21" s="3" t="s">
        <v>22</v>
      </c>
      <c r="E21" s="1" t="s">
        <v>35</v>
      </c>
      <c r="F21" s="3">
        <v>100</v>
      </c>
      <c r="G21" s="8">
        <v>14626.351999999999</v>
      </c>
      <c r="H21" s="9"/>
      <c r="I21" s="8">
        <f t="shared" si="0"/>
        <v>14626.351999999999</v>
      </c>
      <c r="J21" s="8">
        <v>14626.351999999999</v>
      </c>
      <c r="K21" s="9"/>
      <c r="L21" s="8">
        <f t="shared" si="1"/>
        <v>14626.351999999999</v>
      </c>
    </row>
    <row r="22" spans="1:12" ht="45.75" customHeight="1">
      <c r="A22" s="2" t="s">
        <v>33</v>
      </c>
      <c r="B22" s="3" t="s">
        <v>5</v>
      </c>
      <c r="C22" s="3" t="s">
        <v>20</v>
      </c>
      <c r="D22" s="3" t="s">
        <v>22</v>
      </c>
      <c r="E22" s="1" t="s">
        <v>35</v>
      </c>
      <c r="F22" s="3">
        <v>200</v>
      </c>
      <c r="G22" s="8">
        <v>225.32600000000002</v>
      </c>
      <c r="H22" s="9"/>
      <c r="I22" s="8">
        <f t="shared" si="0"/>
        <v>225.32600000000002</v>
      </c>
      <c r="J22" s="8">
        <v>225.32600000000002</v>
      </c>
      <c r="K22" s="9"/>
      <c r="L22" s="8">
        <f t="shared" si="1"/>
        <v>225.32600000000002</v>
      </c>
    </row>
    <row r="23" spans="1:12" ht="45.75" customHeight="1">
      <c r="A23" s="2" t="s">
        <v>170</v>
      </c>
      <c r="B23" s="3" t="s">
        <v>5</v>
      </c>
      <c r="C23" s="3" t="s">
        <v>20</v>
      </c>
      <c r="D23" s="3" t="s">
        <v>22</v>
      </c>
      <c r="E23" s="1" t="s">
        <v>35</v>
      </c>
      <c r="F23" s="3">
        <v>300</v>
      </c>
      <c r="G23" s="8">
        <v>0</v>
      </c>
      <c r="H23" s="9"/>
      <c r="I23" s="8">
        <f t="shared" si="0"/>
        <v>0</v>
      </c>
      <c r="J23" s="8">
        <v>0</v>
      </c>
      <c r="K23" s="9"/>
      <c r="L23" s="8">
        <f t="shared" si="1"/>
        <v>0</v>
      </c>
    </row>
    <row r="24" spans="1:12" ht="42" customHeight="1">
      <c r="A24" s="2" t="s">
        <v>34</v>
      </c>
      <c r="B24" s="3" t="s">
        <v>5</v>
      </c>
      <c r="C24" s="3" t="s">
        <v>20</v>
      </c>
      <c r="D24" s="3" t="s">
        <v>22</v>
      </c>
      <c r="E24" s="1" t="s">
        <v>35</v>
      </c>
      <c r="F24" s="3">
        <v>800</v>
      </c>
      <c r="G24" s="8">
        <v>1</v>
      </c>
      <c r="H24" s="9"/>
      <c r="I24" s="8">
        <f t="shared" si="0"/>
        <v>1</v>
      </c>
      <c r="J24" s="8">
        <v>1</v>
      </c>
      <c r="K24" s="9"/>
      <c r="L24" s="8">
        <f t="shared" si="1"/>
        <v>1</v>
      </c>
    </row>
    <row r="25" spans="1:12" ht="48.75" customHeight="1">
      <c r="A25" s="10" t="s">
        <v>36</v>
      </c>
      <c r="B25" s="3" t="s">
        <v>5</v>
      </c>
      <c r="C25" s="3" t="s">
        <v>20</v>
      </c>
      <c r="D25" s="3" t="s">
        <v>22</v>
      </c>
      <c r="E25" s="1" t="s">
        <v>37</v>
      </c>
      <c r="F25" s="3"/>
      <c r="G25" s="8">
        <v>827.28899999999999</v>
      </c>
      <c r="H25" s="9">
        <f>H26+H27</f>
        <v>0</v>
      </c>
      <c r="I25" s="8">
        <f t="shared" si="0"/>
        <v>827.28899999999999</v>
      </c>
      <c r="J25" s="8">
        <v>827.28899999999999</v>
      </c>
      <c r="K25" s="9">
        <f>K26+K27</f>
        <v>0</v>
      </c>
      <c r="L25" s="8">
        <f t="shared" si="1"/>
        <v>827.28899999999999</v>
      </c>
    </row>
    <row r="26" spans="1:12" ht="85.5" customHeight="1">
      <c r="A26" s="2" t="s">
        <v>102</v>
      </c>
      <c r="B26" s="3" t="s">
        <v>5</v>
      </c>
      <c r="C26" s="3" t="s">
        <v>20</v>
      </c>
      <c r="D26" s="3" t="s">
        <v>22</v>
      </c>
      <c r="E26" s="1" t="s">
        <v>37</v>
      </c>
      <c r="F26" s="3">
        <v>100</v>
      </c>
      <c r="G26" s="8">
        <v>783.90499999999997</v>
      </c>
      <c r="H26" s="9"/>
      <c r="I26" s="8">
        <f t="shared" si="0"/>
        <v>783.90499999999997</v>
      </c>
      <c r="J26" s="8">
        <v>783.90499999999997</v>
      </c>
      <c r="K26" s="9"/>
      <c r="L26" s="8">
        <f t="shared" si="1"/>
        <v>783.90499999999997</v>
      </c>
    </row>
    <row r="27" spans="1:12" ht="51.75" customHeight="1">
      <c r="A27" s="2" t="s">
        <v>33</v>
      </c>
      <c r="B27" s="3" t="s">
        <v>5</v>
      </c>
      <c r="C27" s="3" t="s">
        <v>20</v>
      </c>
      <c r="D27" s="3" t="s">
        <v>22</v>
      </c>
      <c r="E27" s="1" t="s">
        <v>37</v>
      </c>
      <c r="F27" s="3">
        <v>200</v>
      </c>
      <c r="G27" s="8">
        <v>43.384000000000007</v>
      </c>
      <c r="H27" s="9"/>
      <c r="I27" s="8">
        <f t="shared" si="0"/>
        <v>43.384000000000007</v>
      </c>
      <c r="J27" s="8">
        <v>43.384000000000007</v>
      </c>
      <c r="K27" s="9"/>
      <c r="L27" s="8">
        <f t="shared" si="1"/>
        <v>43.384000000000007</v>
      </c>
    </row>
    <row r="28" spans="1:12" ht="52.5" customHeight="1">
      <c r="A28" s="10" t="s">
        <v>49</v>
      </c>
      <c r="B28" s="11" t="s">
        <v>5</v>
      </c>
      <c r="C28" s="3" t="s">
        <v>20</v>
      </c>
      <c r="D28" s="3" t="s">
        <v>23</v>
      </c>
      <c r="E28" s="1" t="s">
        <v>50</v>
      </c>
      <c r="F28" s="11"/>
      <c r="G28" s="8">
        <v>12.939</v>
      </c>
      <c r="H28" s="9">
        <f>H29</f>
        <v>0</v>
      </c>
      <c r="I28" s="8">
        <f t="shared" si="0"/>
        <v>12.939</v>
      </c>
      <c r="J28" s="8">
        <v>57.337000000000003</v>
      </c>
      <c r="K28" s="9">
        <f>K29</f>
        <v>0</v>
      </c>
      <c r="L28" s="8">
        <f t="shared" si="1"/>
        <v>57.337000000000003</v>
      </c>
    </row>
    <row r="29" spans="1:12" ht="47.25" customHeight="1">
      <c r="A29" s="2" t="s">
        <v>33</v>
      </c>
      <c r="B29" s="11" t="s">
        <v>5</v>
      </c>
      <c r="C29" s="11" t="s">
        <v>20</v>
      </c>
      <c r="D29" s="3" t="s">
        <v>23</v>
      </c>
      <c r="E29" s="1" t="s">
        <v>50</v>
      </c>
      <c r="F29" s="3">
        <v>200</v>
      </c>
      <c r="G29" s="8">
        <v>12.939</v>
      </c>
      <c r="H29" s="9"/>
      <c r="I29" s="8">
        <f t="shared" si="0"/>
        <v>12.939</v>
      </c>
      <c r="J29" s="8">
        <v>57.337000000000003</v>
      </c>
      <c r="K29" s="9"/>
      <c r="L29" s="8">
        <f t="shared" si="1"/>
        <v>57.337000000000003</v>
      </c>
    </row>
    <row r="30" spans="1:12" ht="54.75" customHeight="1">
      <c r="A30" s="10" t="s">
        <v>38</v>
      </c>
      <c r="B30" s="3" t="s">
        <v>5</v>
      </c>
      <c r="C30" s="3" t="s">
        <v>20</v>
      </c>
      <c r="D30" s="3" t="s">
        <v>24</v>
      </c>
      <c r="E30" s="1" t="s">
        <v>39</v>
      </c>
      <c r="F30" s="3"/>
      <c r="G30" s="8">
        <v>0</v>
      </c>
      <c r="H30" s="9">
        <f>H31</f>
        <v>0</v>
      </c>
      <c r="I30" s="8">
        <f t="shared" si="0"/>
        <v>0</v>
      </c>
      <c r="J30" s="8">
        <v>0</v>
      </c>
      <c r="K30" s="9">
        <f>K31</f>
        <v>0</v>
      </c>
      <c r="L30" s="8">
        <f t="shared" si="1"/>
        <v>0</v>
      </c>
    </row>
    <row r="31" spans="1:12" ht="51" customHeight="1">
      <c r="A31" s="2" t="s">
        <v>33</v>
      </c>
      <c r="B31" s="3" t="s">
        <v>5</v>
      </c>
      <c r="C31" s="3" t="s">
        <v>20</v>
      </c>
      <c r="D31" s="3" t="s">
        <v>24</v>
      </c>
      <c r="E31" s="1" t="s">
        <v>39</v>
      </c>
      <c r="F31" s="3">
        <v>200</v>
      </c>
      <c r="G31" s="8">
        <v>0</v>
      </c>
      <c r="H31" s="9"/>
      <c r="I31" s="8">
        <f t="shared" si="0"/>
        <v>0</v>
      </c>
      <c r="J31" s="8">
        <v>0</v>
      </c>
      <c r="K31" s="9"/>
      <c r="L31" s="8">
        <f t="shared" si="1"/>
        <v>0</v>
      </c>
    </row>
    <row r="32" spans="1:12" ht="41.25" customHeight="1">
      <c r="A32" s="2" t="s">
        <v>40</v>
      </c>
      <c r="B32" s="3" t="s">
        <v>5</v>
      </c>
      <c r="C32" s="3" t="s">
        <v>20</v>
      </c>
      <c r="D32" s="3">
        <v>13</v>
      </c>
      <c r="E32" s="1" t="s">
        <v>41</v>
      </c>
      <c r="F32" s="3"/>
      <c r="G32" s="8">
        <v>66.152000000000001</v>
      </c>
      <c r="H32" s="9">
        <f>H33</f>
        <v>0</v>
      </c>
      <c r="I32" s="8">
        <f t="shared" si="0"/>
        <v>66.152000000000001</v>
      </c>
      <c r="J32" s="8">
        <v>66.152000000000001</v>
      </c>
      <c r="K32" s="9">
        <f>K33</f>
        <v>0</v>
      </c>
      <c r="L32" s="8">
        <f t="shared" si="1"/>
        <v>66.152000000000001</v>
      </c>
    </row>
    <row r="33" spans="1:12" ht="42" customHeight="1">
      <c r="A33" s="2" t="s">
        <v>34</v>
      </c>
      <c r="B33" s="3" t="s">
        <v>5</v>
      </c>
      <c r="C33" s="3" t="s">
        <v>20</v>
      </c>
      <c r="D33" s="3">
        <v>13</v>
      </c>
      <c r="E33" s="1" t="s">
        <v>41</v>
      </c>
      <c r="F33" s="3">
        <v>800</v>
      </c>
      <c r="G33" s="8">
        <v>66.152000000000001</v>
      </c>
      <c r="H33" s="9"/>
      <c r="I33" s="8">
        <f t="shared" si="0"/>
        <v>66.152000000000001</v>
      </c>
      <c r="J33" s="8">
        <v>66.152000000000001</v>
      </c>
      <c r="K33" s="9"/>
      <c r="L33" s="8">
        <f t="shared" si="1"/>
        <v>66.152000000000001</v>
      </c>
    </row>
    <row r="34" spans="1:12" ht="99" customHeight="1">
      <c r="A34" s="10" t="s">
        <v>199</v>
      </c>
      <c r="B34" s="3" t="s">
        <v>5</v>
      </c>
      <c r="C34" s="3" t="s">
        <v>20</v>
      </c>
      <c r="D34" s="3">
        <v>13</v>
      </c>
      <c r="E34" s="1" t="s">
        <v>186</v>
      </c>
      <c r="F34" s="3"/>
      <c r="G34" s="8">
        <v>3303.45075</v>
      </c>
      <c r="H34" s="9">
        <f>H35</f>
        <v>0</v>
      </c>
      <c r="I34" s="8">
        <f t="shared" si="0"/>
        <v>3303.45075</v>
      </c>
      <c r="J34" s="8">
        <v>3303.45075</v>
      </c>
      <c r="K34" s="9">
        <f>K35</f>
        <v>0</v>
      </c>
      <c r="L34" s="8">
        <f t="shared" si="1"/>
        <v>3303.45075</v>
      </c>
    </row>
    <row r="35" spans="1:12" ht="55.5" customHeight="1">
      <c r="A35" s="2" t="s">
        <v>72</v>
      </c>
      <c r="B35" s="3" t="s">
        <v>5</v>
      </c>
      <c r="C35" s="3" t="s">
        <v>20</v>
      </c>
      <c r="D35" s="3">
        <v>13</v>
      </c>
      <c r="E35" s="1" t="s">
        <v>186</v>
      </c>
      <c r="F35" s="3">
        <v>600</v>
      </c>
      <c r="G35" s="8">
        <v>3303.45075</v>
      </c>
      <c r="H35" s="9"/>
      <c r="I35" s="8">
        <f t="shared" si="0"/>
        <v>3303.45075</v>
      </c>
      <c r="J35" s="8">
        <v>3303.45075</v>
      </c>
      <c r="K35" s="9"/>
      <c r="L35" s="8">
        <f t="shared" si="1"/>
        <v>3303.45075</v>
      </c>
    </row>
    <row r="36" spans="1:12" ht="74.25" customHeight="1">
      <c r="A36" s="4" t="s">
        <v>222</v>
      </c>
      <c r="B36" s="3" t="s">
        <v>5</v>
      </c>
      <c r="C36" s="3" t="s">
        <v>20</v>
      </c>
      <c r="D36" s="3">
        <v>13</v>
      </c>
      <c r="E36" s="1" t="s">
        <v>223</v>
      </c>
      <c r="F36" s="3"/>
      <c r="G36" s="8">
        <v>0</v>
      </c>
      <c r="H36" s="9">
        <f>H37</f>
        <v>0</v>
      </c>
      <c r="I36" s="8">
        <f t="shared" si="0"/>
        <v>0</v>
      </c>
      <c r="J36" s="8">
        <v>0</v>
      </c>
      <c r="K36" s="9">
        <f>K37</f>
        <v>0</v>
      </c>
      <c r="L36" s="8">
        <f t="shared" si="1"/>
        <v>0</v>
      </c>
    </row>
    <row r="37" spans="1:12" ht="52.5" customHeight="1">
      <c r="A37" s="2" t="s">
        <v>72</v>
      </c>
      <c r="B37" s="3" t="s">
        <v>5</v>
      </c>
      <c r="C37" s="3" t="s">
        <v>20</v>
      </c>
      <c r="D37" s="3">
        <v>13</v>
      </c>
      <c r="E37" s="1" t="s">
        <v>223</v>
      </c>
      <c r="F37" s="3">
        <v>600</v>
      </c>
      <c r="G37" s="8">
        <v>0</v>
      </c>
      <c r="H37" s="9"/>
      <c r="I37" s="8">
        <f t="shared" si="0"/>
        <v>0</v>
      </c>
      <c r="J37" s="8">
        <v>0</v>
      </c>
      <c r="K37" s="9"/>
      <c r="L37" s="8">
        <f t="shared" si="1"/>
        <v>0</v>
      </c>
    </row>
    <row r="38" spans="1:12" ht="71.25" customHeight="1">
      <c r="A38" s="10" t="s">
        <v>187</v>
      </c>
      <c r="B38" s="3" t="s">
        <v>5</v>
      </c>
      <c r="C38" s="3" t="s">
        <v>20</v>
      </c>
      <c r="D38" s="3">
        <v>13</v>
      </c>
      <c r="E38" s="1" t="s">
        <v>188</v>
      </c>
      <c r="F38" s="3"/>
      <c r="G38" s="8">
        <v>0</v>
      </c>
      <c r="H38" s="9">
        <f>H39</f>
        <v>0</v>
      </c>
      <c r="I38" s="8">
        <f t="shared" si="0"/>
        <v>0</v>
      </c>
      <c r="J38" s="8">
        <v>0</v>
      </c>
      <c r="K38" s="9">
        <f>K39</f>
        <v>0</v>
      </c>
      <c r="L38" s="8">
        <f t="shared" si="1"/>
        <v>0</v>
      </c>
    </row>
    <row r="39" spans="1:12" ht="54.75" customHeight="1">
      <c r="A39" s="2" t="s">
        <v>72</v>
      </c>
      <c r="B39" s="3" t="s">
        <v>5</v>
      </c>
      <c r="C39" s="3" t="s">
        <v>20</v>
      </c>
      <c r="D39" s="3">
        <v>13</v>
      </c>
      <c r="E39" s="1" t="s">
        <v>188</v>
      </c>
      <c r="F39" s="3">
        <v>600</v>
      </c>
      <c r="G39" s="8">
        <v>0</v>
      </c>
      <c r="H39" s="9"/>
      <c r="I39" s="8">
        <f t="shared" si="0"/>
        <v>0</v>
      </c>
      <c r="J39" s="8">
        <v>0</v>
      </c>
      <c r="K39" s="9"/>
      <c r="L39" s="8">
        <f t="shared" si="1"/>
        <v>0</v>
      </c>
    </row>
    <row r="40" spans="1:12" ht="54.75" customHeight="1">
      <c r="A40" s="4" t="s">
        <v>259</v>
      </c>
      <c r="B40" s="3" t="s">
        <v>5</v>
      </c>
      <c r="C40" s="3" t="s">
        <v>20</v>
      </c>
      <c r="D40" s="3">
        <v>13</v>
      </c>
      <c r="E40" s="12" t="s">
        <v>260</v>
      </c>
      <c r="F40" s="3"/>
      <c r="G40" s="8">
        <v>25</v>
      </c>
      <c r="H40" s="9">
        <f>H41+H42</f>
        <v>0</v>
      </c>
      <c r="I40" s="8">
        <f t="shared" si="0"/>
        <v>25</v>
      </c>
      <c r="J40" s="8">
        <v>25</v>
      </c>
      <c r="K40" s="9">
        <f>K41+K42</f>
        <v>0</v>
      </c>
      <c r="L40" s="8">
        <f t="shared" si="1"/>
        <v>25</v>
      </c>
    </row>
    <row r="41" spans="1:12" ht="54.75" customHeight="1">
      <c r="A41" s="4" t="s">
        <v>102</v>
      </c>
      <c r="B41" s="3" t="s">
        <v>5</v>
      </c>
      <c r="C41" s="3" t="s">
        <v>20</v>
      </c>
      <c r="D41" s="3">
        <v>13</v>
      </c>
      <c r="E41" s="12" t="s">
        <v>260</v>
      </c>
      <c r="F41" s="3">
        <v>100</v>
      </c>
      <c r="G41" s="8">
        <v>25</v>
      </c>
      <c r="H41" s="9"/>
      <c r="I41" s="8">
        <f t="shared" si="0"/>
        <v>25</v>
      </c>
      <c r="J41" s="8">
        <v>25</v>
      </c>
      <c r="K41" s="9"/>
      <c r="L41" s="8">
        <f t="shared" si="1"/>
        <v>25</v>
      </c>
    </row>
    <row r="42" spans="1:12" ht="54.75" customHeight="1">
      <c r="A42" s="4" t="s">
        <v>33</v>
      </c>
      <c r="B42" s="3" t="s">
        <v>5</v>
      </c>
      <c r="C42" s="3" t="s">
        <v>20</v>
      </c>
      <c r="D42" s="3">
        <v>13</v>
      </c>
      <c r="E42" s="12" t="s">
        <v>260</v>
      </c>
      <c r="F42" s="3">
        <v>200</v>
      </c>
      <c r="G42" s="8">
        <v>0</v>
      </c>
      <c r="H42" s="9"/>
      <c r="I42" s="8">
        <f t="shared" si="0"/>
        <v>0</v>
      </c>
      <c r="J42" s="8">
        <v>0</v>
      </c>
      <c r="K42" s="9"/>
      <c r="L42" s="8">
        <f t="shared" si="1"/>
        <v>0</v>
      </c>
    </row>
    <row r="43" spans="1:12" ht="54.75" customHeight="1">
      <c r="A43" s="2" t="s">
        <v>261</v>
      </c>
      <c r="B43" s="3" t="s">
        <v>5</v>
      </c>
      <c r="C43" s="3" t="s">
        <v>20</v>
      </c>
      <c r="D43" s="3">
        <v>13</v>
      </c>
      <c r="E43" s="1" t="s">
        <v>262</v>
      </c>
      <c r="F43" s="3"/>
      <c r="G43" s="8">
        <v>0</v>
      </c>
      <c r="H43" s="9">
        <f>H44</f>
        <v>0</v>
      </c>
      <c r="I43" s="8">
        <f t="shared" si="0"/>
        <v>0</v>
      </c>
      <c r="J43" s="8">
        <v>0</v>
      </c>
      <c r="K43" s="9">
        <f>K44</f>
        <v>0</v>
      </c>
      <c r="L43" s="8">
        <f t="shared" si="1"/>
        <v>0</v>
      </c>
    </row>
    <row r="44" spans="1:12" ht="54.75" customHeight="1">
      <c r="A44" s="2" t="s">
        <v>33</v>
      </c>
      <c r="B44" s="3" t="s">
        <v>5</v>
      </c>
      <c r="C44" s="3" t="s">
        <v>20</v>
      </c>
      <c r="D44" s="3">
        <v>13</v>
      </c>
      <c r="E44" s="1" t="s">
        <v>262</v>
      </c>
      <c r="F44" s="3">
        <v>200</v>
      </c>
      <c r="G44" s="8">
        <v>0</v>
      </c>
      <c r="H44" s="9"/>
      <c r="I44" s="8">
        <f t="shared" si="0"/>
        <v>0</v>
      </c>
      <c r="J44" s="8">
        <v>0</v>
      </c>
      <c r="K44" s="9"/>
      <c r="L44" s="8">
        <f t="shared" si="1"/>
        <v>0</v>
      </c>
    </row>
    <row r="45" spans="1:12" ht="57.75" customHeight="1">
      <c r="A45" s="10" t="s">
        <v>198</v>
      </c>
      <c r="B45" s="3" t="s">
        <v>5</v>
      </c>
      <c r="C45" s="3" t="s">
        <v>20</v>
      </c>
      <c r="D45" s="3">
        <v>13</v>
      </c>
      <c r="E45" s="1" t="s">
        <v>42</v>
      </c>
      <c r="F45" s="3"/>
      <c r="G45" s="8">
        <v>10875.80013</v>
      </c>
      <c r="H45" s="9">
        <f>H46+H47+H48</f>
        <v>0</v>
      </c>
      <c r="I45" s="8">
        <f t="shared" si="0"/>
        <v>10875.80013</v>
      </c>
      <c r="J45" s="8">
        <v>10875.80013</v>
      </c>
      <c r="K45" s="9">
        <f>K46+K47+K48</f>
        <v>0</v>
      </c>
      <c r="L45" s="8">
        <f t="shared" si="1"/>
        <v>10875.80013</v>
      </c>
    </row>
    <row r="46" spans="1:12" ht="87" customHeight="1">
      <c r="A46" s="2" t="s">
        <v>102</v>
      </c>
      <c r="B46" s="3" t="s">
        <v>5</v>
      </c>
      <c r="C46" s="3" t="s">
        <v>20</v>
      </c>
      <c r="D46" s="3">
        <v>13</v>
      </c>
      <c r="E46" s="1" t="s">
        <v>42</v>
      </c>
      <c r="F46" s="3">
        <v>100</v>
      </c>
      <c r="G46" s="8">
        <v>6287.5029999999988</v>
      </c>
      <c r="H46" s="9"/>
      <c r="I46" s="8">
        <f t="shared" si="0"/>
        <v>6287.5029999999988</v>
      </c>
      <c r="J46" s="8">
        <v>6287.5029999999988</v>
      </c>
      <c r="K46" s="9"/>
      <c r="L46" s="8">
        <f t="shared" si="1"/>
        <v>6287.5029999999988</v>
      </c>
    </row>
    <row r="47" spans="1:12" ht="51" customHeight="1">
      <c r="A47" s="2" t="s">
        <v>33</v>
      </c>
      <c r="B47" s="3" t="s">
        <v>5</v>
      </c>
      <c r="C47" s="3" t="s">
        <v>20</v>
      </c>
      <c r="D47" s="3">
        <v>13</v>
      </c>
      <c r="E47" s="1" t="s">
        <v>42</v>
      </c>
      <c r="F47" s="3">
        <v>200</v>
      </c>
      <c r="G47" s="8">
        <v>4509.5001299999994</v>
      </c>
      <c r="H47" s="9"/>
      <c r="I47" s="8">
        <f t="shared" si="0"/>
        <v>4509.5001299999994</v>
      </c>
      <c r="J47" s="8">
        <v>4509.5001299999994</v>
      </c>
      <c r="K47" s="9"/>
      <c r="L47" s="8">
        <f t="shared" si="1"/>
        <v>4509.5001299999994</v>
      </c>
    </row>
    <row r="48" spans="1:12" ht="40.5" customHeight="1">
      <c r="A48" s="2" t="s">
        <v>34</v>
      </c>
      <c r="B48" s="3" t="s">
        <v>5</v>
      </c>
      <c r="C48" s="3" t="s">
        <v>20</v>
      </c>
      <c r="D48" s="3">
        <v>13</v>
      </c>
      <c r="E48" s="1" t="s">
        <v>42</v>
      </c>
      <c r="F48" s="3">
        <v>800</v>
      </c>
      <c r="G48" s="8">
        <v>78.796999999999983</v>
      </c>
      <c r="H48" s="9"/>
      <c r="I48" s="8">
        <f t="shared" si="0"/>
        <v>78.796999999999983</v>
      </c>
      <c r="J48" s="8">
        <v>78.796999999999983</v>
      </c>
      <c r="K48" s="9"/>
      <c r="L48" s="8">
        <f t="shared" si="1"/>
        <v>78.796999999999983</v>
      </c>
    </row>
    <row r="49" spans="1:12" ht="52.5" customHeight="1">
      <c r="A49" s="10" t="s">
        <v>43</v>
      </c>
      <c r="B49" s="3" t="s">
        <v>5</v>
      </c>
      <c r="C49" s="3" t="s">
        <v>20</v>
      </c>
      <c r="D49" s="3">
        <v>13</v>
      </c>
      <c r="E49" s="1" t="s">
        <v>44</v>
      </c>
      <c r="F49" s="3"/>
      <c r="G49" s="8">
        <v>16.016499999999997</v>
      </c>
      <c r="H49" s="9">
        <f>H50</f>
        <v>0</v>
      </c>
      <c r="I49" s="8">
        <f t="shared" si="0"/>
        <v>16.016499999999997</v>
      </c>
      <c r="J49" s="8">
        <v>16.016499999999997</v>
      </c>
      <c r="K49" s="9">
        <f>K50</f>
        <v>0</v>
      </c>
      <c r="L49" s="8">
        <f t="shared" si="1"/>
        <v>16.016499999999997</v>
      </c>
    </row>
    <row r="50" spans="1:12" ht="46.5" customHeight="1">
      <c r="A50" s="2" t="s">
        <v>33</v>
      </c>
      <c r="B50" s="3" t="s">
        <v>5</v>
      </c>
      <c r="C50" s="3" t="s">
        <v>20</v>
      </c>
      <c r="D50" s="3">
        <v>13</v>
      </c>
      <c r="E50" s="1" t="s">
        <v>44</v>
      </c>
      <c r="F50" s="3">
        <v>200</v>
      </c>
      <c r="G50" s="8">
        <v>16.016499999999997</v>
      </c>
      <c r="H50" s="9"/>
      <c r="I50" s="8">
        <f t="shared" si="0"/>
        <v>16.016499999999997</v>
      </c>
      <c r="J50" s="8">
        <v>16.016499999999997</v>
      </c>
      <c r="K50" s="9"/>
      <c r="L50" s="8">
        <f t="shared" si="1"/>
        <v>16.016499999999997</v>
      </c>
    </row>
    <row r="51" spans="1:12" ht="59.25" customHeight="1">
      <c r="A51" s="2" t="s">
        <v>45</v>
      </c>
      <c r="B51" s="11" t="s">
        <v>5</v>
      </c>
      <c r="C51" s="11" t="s">
        <v>20</v>
      </c>
      <c r="D51" s="3">
        <v>13</v>
      </c>
      <c r="E51" s="12" t="s">
        <v>46</v>
      </c>
      <c r="F51" s="3"/>
      <c r="G51" s="8">
        <v>0</v>
      </c>
      <c r="H51" s="9">
        <f>H52</f>
        <v>0</v>
      </c>
      <c r="I51" s="8">
        <f t="shared" si="0"/>
        <v>0</v>
      </c>
      <c r="J51" s="8">
        <v>0</v>
      </c>
      <c r="K51" s="9">
        <f>K52</f>
        <v>0</v>
      </c>
      <c r="L51" s="8">
        <f t="shared" si="1"/>
        <v>0</v>
      </c>
    </row>
    <row r="52" spans="1:12" ht="49.5" customHeight="1">
      <c r="A52" s="2" t="s">
        <v>33</v>
      </c>
      <c r="B52" s="11" t="s">
        <v>5</v>
      </c>
      <c r="C52" s="11" t="s">
        <v>20</v>
      </c>
      <c r="D52" s="3">
        <v>13</v>
      </c>
      <c r="E52" s="12" t="s">
        <v>46</v>
      </c>
      <c r="F52" s="3">
        <v>200</v>
      </c>
      <c r="G52" s="8">
        <v>0</v>
      </c>
      <c r="H52" s="9"/>
      <c r="I52" s="8">
        <f t="shared" si="0"/>
        <v>0</v>
      </c>
      <c r="J52" s="8">
        <v>0</v>
      </c>
      <c r="K52" s="9"/>
      <c r="L52" s="8">
        <f t="shared" si="1"/>
        <v>0</v>
      </c>
    </row>
    <row r="53" spans="1:12" ht="49.5" customHeight="1">
      <c r="A53" s="2" t="s">
        <v>47</v>
      </c>
      <c r="B53" s="11" t="s">
        <v>5</v>
      </c>
      <c r="C53" s="3" t="s">
        <v>20</v>
      </c>
      <c r="D53" s="3">
        <v>13</v>
      </c>
      <c r="E53" s="12" t="s">
        <v>48</v>
      </c>
      <c r="F53" s="3"/>
      <c r="G53" s="8">
        <v>0</v>
      </c>
      <c r="H53" s="9">
        <f>H54</f>
        <v>0</v>
      </c>
      <c r="I53" s="8">
        <f t="shared" si="0"/>
        <v>0</v>
      </c>
      <c r="J53" s="8">
        <v>0</v>
      </c>
      <c r="K53" s="9">
        <f>K54</f>
        <v>0</v>
      </c>
      <c r="L53" s="8">
        <f t="shared" si="1"/>
        <v>0</v>
      </c>
    </row>
    <row r="54" spans="1:12" ht="47.25" customHeight="1">
      <c r="A54" s="2" t="s">
        <v>33</v>
      </c>
      <c r="B54" s="11" t="s">
        <v>5</v>
      </c>
      <c r="C54" s="3" t="s">
        <v>20</v>
      </c>
      <c r="D54" s="3">
        <v>13</v>
      </c>
      <c r="E54" s="12" t="s">
        <v>48</v>
      </c>
      <c r="F54" s="3">
        <v>200</v>
      </c>
      <c r="G54" s="8">
        <v>0</v>
      </c>
      <c r="H54" s="9"/>
      <c r="I54" s="8">
        <f t="shared" si="0"/>
        <v>0</v>
      </c>
      <c r="J54" s="8">
        <v>0</v>
      </c>
      <c r="K54" s="9"/>
      <c r="L54" s="8">
        <f t="shared" si="1"/>
        <v>0</v>
      </c>
    </row>
    <row r="55" spans="1:12" ht="72.75" customHeight="1">
      <c r="A55" s="4" t="s">
        <v>265</v>
      </c>
      <c r="B55" s="11" t="s">
        <v>5</v>
      </c>
      <c r="C55" s="3" t="s">
        <v>20</v>
      </c>
      <c r="D55" s="3">
        <v>13</v>
      </c>
      <c r="E55" s="12" t="s">
        <v>266</v>
      </c>
      <c r="F55" s="3"/>
      <c r="G55" s="8">
        <v>0</v>
      </c>
      <c r="H55" s="9">
        <f>H56</f>
        <v>0</v>
      </c>
      <c r="I55" s="8">
        <f t="shared" si="0"/>
        <v>0</v>
      </c>
      <c r="J55" s="8">
        <v>0</v>
      </c>
      <c r="K55" s="9">
        <f>K56</f>
        <v>0</v>
      </c>
      <c r="L55" s="8">
        <f t="shared" si="1"/>
        <v>0</v>
      </c>
    </row>
    <row r="56" spans="1:12" ht="47.25" customHeight="1">
      <c r="A56" s="4" t="s">
        <v>34</v>
      </c>
      <c r="B56" s="11" t="s">
        <v>5</v>
      </c>
      <c r="C56" s="3" t="s">
        <v>20</v>
      </c>
      <c r="D56" s="3">
        <v>13</v>
      </c>
      <c r="E56" s="12" t="s">
        <v>266</v>
      </c>
      <c r="F56" s="3">
        <v>800</v>
      </c>
      <c r="G56" s="8">
        <v>0</v>
      </c>
      <c r="H56" s="9"/>
      <c r="I56" s="8">
        <f t="shared" si="0"/>
        <v>0</v>
      </c>
      <c r="J56" s="8">
        <v>0</v>
      </c>
      <c r="K56" s="9"/>
      <c r="L56" s="8">
        <f t="shared" si="1"/>
        <v>0</v>
      </c>
    </row>
    <row r="57" spans="1:12" ht="53.25" customHeight="1">
      <c r="A57" s="2" t="s">
        <v>197</v>
      </c>
      <c r="B57" s="3" t="s">
        <v>5</v>
      </c>
      <c r="C57" s="3" t="s">
        <v>21</v>
      </c>
      <c r="D57" s="3" t="s">
        <v>28</v>
      </c>
      <c r="E57" s="1" t="s">
        <v>51</v>
      </c>
      <c r="F57" s="3"/>
      <c r="G57" s="8">
        <v>1281.0384999999999</v>
      </c>
      <c r="H57" s="9">
        <f>H58+H59+H60</f>
        <v>0</v>
      </c>
      <c r="I57" s="8">
        <f t="shared" si="0"/>
        <v>1281.0384999999999</v>
      </c>
      <c r="J57" s="8">
        <v>1281.0384999999999</v>
      </c>
      <c r="K57" s="9">
        <f>K58+K59+K60</f>
        <v>0</v>
      </c>
      <c r="L57" s="8">
        <f t="shared" si="1"/>
        <v>1281.0384999999999</v>
      </c>
    </row>
    <row r="58" spans="1:12" ht="90.75" customHeight="1">
      <c r="A58" s="2" t="s">
        <v>102</v>
      </c>
      <c r="B58" s="3" t="s">
        <v>5</v>
      </c>
      <c r="C58" s="3" t="s">
        <v>21</v>
      </c>
      <c r="D58" s="3" t="s">
        <v>28</v>
      </c>
      <c r="E58" s="1" t="s">
        <v>51</v>
      </c>
      <c r="F58" s="3">
        <v>100</v>
      </c>
      <c r="G58" s="8">
        <v>1208.7235000000001</v>
      </c>
      <c r="H58" s="9"/>
      <c r="I58" s="8">
        <f t="shared" si="0"/>
        <v>1208.7235000000001</v>
      </c>
      <c r="J58" s="8">
        <v>1208.7235000000001</v>
      </c>
      <c r="K58" s="9"/>
      <c r="L58" s="8">
        <f t="shared" si="1"/>
        <v>1208.7235000000001</v>
      </c>
    </row>
    <row r="59" spans="1:12" ht="49.5" customHeight="1">
      <c r="A59" s="2" t="s">
        <v>33</v>
      </c>
      <c r="B59" s="3" t="s">
        <v>5</v>
      </c>
      <c r="C59" s="3" t="s">
        <v>21</v>
      </c>
      <c r="D59" s="3" t="s">
        <v>28</v>
      </c>
      <c r="E59" s="1" t="s">
        <v>51</v>
      </c>
      <c r="F59" s="3">
        <v>200</v>
      </c>
      <c r="G59" s="8">
        <v>72.215000000000003</v>
      </c>
      <c r="H59" s="9"/>
      <c r="I59" s="8">
        <f t="shared" si="0"/>
        <v>72.215000000000003</v>
      </c>
      <c r="J59" s="8">
        <v>72.215000000000003</v>
      </c>
      <c r="K59" s="9"/>
      <c r="L59" s="8">
        <f t="shared" si="1"/>
        <v>72.215000000000003</v>
      </c>
    </row>
    <row r="60" spans="1:12" ht="38.25" customHeight="1">
      <c r="A60" s="2" t="s">
        <v>34</v>
      </c>
      <c r="B60" s="3" t="s">
        <v>5</v>
      </c>
      <c r="C60" s="3" t="s">
        <v>21</v>
      </c>
      <c r="D60" s="3" t="s">
        <v>28</v>
      </c>
      <c r="E60" s="1" t="s">
        <v>51</v>
      </c>
      <c r="F60" s="3">
        <v>800</v>
      </c>
      <c r="G60" s="8">
        <v>0.10000000000000009</v>
      </c>
      <c r="H60" s="9"/>
      <c r="I60" s="8">
        <f t="shared" si="0"/>
        <v>0.10000000000000009</v>
      </c>
      <c r="J60" s="8">
        <v>0.10000000000000009</v>
      </c>
      <c r="K60" s="9"/>
      <c r="L60" s="8">
        <f t="shared" si="1"/>
        <v>0.10000000000000009</v>
      </c>
    </row>
    <row r="61" spans="1:12" ht="49.5" customHeight="1">
      <c r="A61" s="10" t="s">
        <v>209</v>
      </c>
      <c r="B61" s="3" t="s">
        <v>5</v>
      </c>
      <c r="C61" s="3" t="s">
        <v>21</v>
      </c>
      <c r="D61" s="3" t="s">
        <v>28</v>
      </c>
      <c r="E61" s="1" t="s">
        <v>210</v>
      </c>
      <c r="F61" s="3"/>
      <c r="G61" s="8">
        <v>0</v>
      </c>
      <c r="H61" s="9">
        <f>H62</f>
        <v>0</v>
      </c>
      <c r="I61" s="8">
        <f t="shared" si="0"/>
        <v>0</v>
      </c>
      <c r="J61" s="8">
        <v>0</v>
      </c>
      <c r="K61" s="9">
        <f>K62</f>
        <v>0</v>
      </c>
      <c r="L61" s="8">
        <f t="shared" si="1"/>
        <v>0</v>
      </c>
    </row>
    <row r="62" spans="1:12" ht="52.5" customHeight="1">
      <c r="A62" s="2" t="s">
        <v>33</v>
      </c>
      <c r="B62" s="3" t="s">
        <v>5</v>
      </c>
      <c r="C62" s="3" t="s">
        <v>21</v>
      </c>
      <c r="D62" s="3" t="s">
        <v>28</v>
      </c>
      <c r="E62" s="1" t="s">
        <v>210</v>
      </c>
      <c r="F62" s="3">
        <v>200</v>
      </c>
      <c r="G62" s="8">
        <v>0</v>
      </c>
      <c r="H62" s="9"/>
      <c r="I62" s="8">
        <f t="shared" si="0"/>
        <v>0</v>
      </c>
      <c r="J62" s="8">
        <v>0</v>
      </c>
      <c r="K62" s="9"/>
      <c r="L62" s="8">
        <f t="shared" si="1"/>
        <v>0</v>
      </c>
    </row>
    <row r="63" spans="1:12" ht="129" customHeight="1">
      <c r="A63" s="2" t="s">
        <v>195</v>
      </c>
      <c r="B63" s="3" t="s">
        <v>5</v>
      </c>
      <c r="C63" s="3" t="s">
        <v>22</v>
      </c>
      <c r="D63" s="3" t="s">
        <v>23</v>
      </c>
      <c r="E63" s="12" t="s">
        <v>52</v>
      </c>
      <c r="F63" s="3"/>
      <c r="G63" s="8">
        <v>16.515000000000001</v>
      </c>
      <c r="H63" s="9">
        <f>H64</f>
        <v>0</v>
      </c>
      <c r="I63" s="8">
        <f t="shared" si="0"/>
        <v>16.515000000000001</v>
      </c>
      <c r="J63" s="8">
        <v>16.515000000000001</v>
      </c>
      <c r="K63" s="9">
        <f>K64</f>
        <v>0</v>
      </c>
      <c r="L63" s="8">
        <f t="shared" si="1"/>
        <v>16.515000000000001</v>
      </c>
    </row>
    <row r="64" spans="1:12" ht="48" customHeight="1">
      <c r="A64" s="2" t="s">
        <v>33</v>
      </c>
      <c r="B64" s="3" t="s">
        <v>5</v>
      </c>
      <c r="C64" s="3" t="s">
        <v>22</v>
      </c>
      <c r="D64" s="3" t="s">
        <v>23</v>
      </c>
      <c r="E64" s="12" t="s">
        <v>52</v>
      </c>
      <c r="F64" s="3">
        <v>200</v>
      </c>
      <c r="G64" s="8">
        <v>16.515000000000001</v>
      </c>
      <c r="H64" s="9"/>
      <c r="I64" s="8">
        <f t="shared" si="0"/>
        <v>16.515000000000001</v>
      </c>
      <c r="J64" s="8">
        <v>16.515000000000001</v>
      </c>
      <c r="K64" s="9"/>
      <c r="L64" s="8">
        <f t="shared" si="1"/>
        <v>16.515000000000001</v>
      </c>
    </row>
    <row r="65" spans="1:12" ht="88.5" customHeight="1">
      <c r="A65" s="2" t="s">
        <v>227</v>
      </c>
      <c r="B65" s="3" t="s">
        <v>5</v>
      </c>
      <c r="C65" s="3" t="s">
        <v>22</v>
      </c>
      <c r="D65" s="3" t="s">
        <v>23</v>
      </c>
      <c r="E65" s="12" t="s">
        <v>228</v>
      </c>
      <c r="F65" s="3"/>
      <c r="G65" s="8">
        <v>0</v>
      </c>
      <c r="H65" s="9">
        <f>H66</f>
        <v>0</v>
      </c>
      <c r="I65" s="8">
        <f t="shared" si="0"/>
        <v>0</v>
      </c>
      <c r="J65" s="8">
        <v>0</v>
      </c>
      <c r="K65" s="9">
        <f>K66</f>
        <v>0</v>
      </c>
      <c r="L65" s="8">
        <f t="shared" si="1"/>
        <v>0</v>
      </c>
    </row>
    <row r="66" spans="1:12" ht="48" customHeight="1">
      <c r="A66" s="2" t="s">
        <v>33</v>
      </c>
      <c r="B66" s="3" t="s">
        <v>5</v>
      </c>
      <c r="C66" s="3" t="s">
        <v>22</v>
      </c>
      <c r="D66" s="3" t="s">
        <v>23</v>
      </c>
      <c r="E66" s="12" t="s">
        <v>228</v>
      </c>
      <c r="F66" s="3">
        <v>200</v>
      </c>
      <c r="G66" s="8">
        <v>0</v>
      </c>
      <c r="H66" s="9"/>
      <c r="I66" s="8">
        <f t="shared" si="0"/>
        <v>0</v>
      </c>
      <c r="J66" s="8">
        <v>0</v>
      </c>
      <c r="K66" s="9"/>
      <c r="L66" s="8">
        <f t="shared" si="1"/>
        <v>0</v>
      </c>
    </row>
    <row r="67" spans="1:12" ht="42" customHeight="1">
      <c r="A67" s="10" t="s">
        <v>207</v>
      </c>
      <c r="B67" s="3" t="s">
        <v>5</v>
      </c>
      <c r="C67" s="3" t="s">
        <v>22</v>
      </c>
      <c r="D67" s="3" t="s">
        <v>25</v>
      </c>
      <c r="E67" s="1" t="s">
        <v>208</v>
      </c>
      <c r="F67" s="3"/>
      <c r="G67" s="8">
        <v>0</v>
      </c>
      <c r="H67" s="9">
        <f>H68+H69</f>
        <v>0</v>
      </c>
      <c r="I67" s="8">
        <f t="shared" si="0"/>
        <v>0</v>
      </c>
      <c r="J67" s="8">
        <v>0</v>
      </c>
      <c r="K67" s="9">
        <f>K68+K69</f>
        <v>0</v>
      </c>
      <c r="L67" s="8">
        <f t="shared" si="1"/>
        <v>0</v>
      </c>
    </row>
    <row r="68" spans="1:12" ht="45" customHeight="1">
      <c r="A68" s="2" t="s">
        <v>33</v>
      </c>
      <c r="B68" s="3" t="s">
        <v>5</v>
      </c>
      <c r="C68" s="3" t="s">
        <v>22</v>
      </c>
      <c r="D68" s="3" t="s">
        <v>25</v>
      </c>
      <c r="E68" s="1" t="s">
        <v>208</v>
      </c>
      <c r="F68" s="3">
        <v>200</v>
      </c>
      <c r="G68" s="8">
        <v>0</v>
      </c>
      <c r="H68" s="9"/>
      <c r="I68" s="8">
        <f t="shared" si="0"/>
        <v>0</v>
      </c>
      <c r="J68" s="8">
        <v>0</v>
      </c>
      <c r="K68" s="9"/>
      <c r="L68" s="8">
        <f t="shared" si="1"/>
        <v>0</v>
      </c>
    </row>
    <row r="69" spans="1:12" ht="45" customHeight="1">
      <c r="A69" s="10" t="s">
        <v>34</v>
      </c>
      <c r="B69" s="3" t="s">
        <v>5</v>
      </c>
      <c r="C69" s="3" t="s">
        <v>22</v>
      </c>
      <c r="D69" s="3" t="s">
        <v>25</v>
      </c>
      <c r="E69" s="1" t="s">
        <v>208</v>
      </c>
      <c r="F69" s="3">
        <v>800</v>
      </c>
      <c r="G69" s="8">
        <v>0</v>
      </c>
      <c r="H69" s="9"/>
      <c r="I69" s="8">
        <f t="shared" si="0"/>
        <v>0</v>
      </c>
      <c r="J69" s="8">
        <v>0</v>
      </c>
      <c r="K69" s="9"/>
      <c r="L69" s="8">
        <f t="shared" si="1"/>
        <v>0</v>
      </c>
    </row>
    <row r="70" spans="1:12" ht="44.25" customHeight="1">
      <c r="A70" s="10" t="s">
        <v>53</v>
      </c>
      <c r="B70" s="3" t="s">
        <v>5</v>
      </c>
      <c r="C70" s="3" t="s">
        <v>22</v>
      </c>
      <c r="D70" s="3" t="s">
        <v>28</v>
      </c>
      <c r="E70" s="1" t="s">
        <v>232</v>
      </c>
      <c r="F70" s="3"/>
      <c r="G70" s="8">
        <v>471.30999999999949</v>
      </c>
      <c r="H70" s="9">
        <f>H71</f>
        <v>0</v>
      </c>
      <c r="I70" s="8">
        <f t="shared" si="0"/>
        <v>471.30999999999949</v>
      </c>
      <c r="J70" s="8">
        <v>471.30999999999949</v>
      </c>
      <c r="K70" s="9">
        <f>K71</f>
        <v>0</v>
      </c>
      <c r="L70" s="8">
        <f t="shared" si="1"/>
        <v>471.30999999999949</v>
      </c>
    </row>
    <row r="71" spans="1:12" ht="46.5" customHeight="1">
      <c r="A71" s="2" t="s">
        <v>33</v>
      </c>
      <c r="B71" s="3" t="s">
        <v>5</v>
      </c>
      <c r="C71" s="3" t="s">
        <v>22</v>
      </c>
      <c r="D71" s="3" t="s">
        <v>28</v>
      </c>
      <c r="E71" s="1" t="s">
        <v>232</v>
      </c>
      <c r="F71" s="3">
        <v>200</v>
      </c>
      <c r="G71" s="8">
        <v>471.30999999999949</v>
      </c>
      <c r="H71" s="9"/>
      <c r="I71" s="8">
        <f t="shared" si="0"/>
        <v>471.30999999999949</v>
      </c>
      <c r="J71" s="8">
        <v>471.30999999999949</v>
      </c>
      <c r="K71" s="9"/>
      <c r="L71" s="8">
        <f t="shared" si="1"/>
        <v>471.30999999999949</v>
      </c>
    </row>
    <row r="72" spans="1:12" ht="46.5" customHeight="1">
      <c r="A72" s="10" t="s">
        <v>53</v>
      </c>
      <c r="B72" s="3" t="s">
        <v>5</v>
      </c>
      <c r="C72" s="3" t="s">
        <v>22</v>
      </c>
      <c r="D72" s="3" t="s">
        <v>28</v>
      </c>
      <c r="E72" s="1" t="s">
        <v>54</v>
      </c>
      <c r="F72" s="3"/>
      <c r="G72" s="8">
        <v>4893</v>
      </c>
      <c r="H72" s="9">
        <f>H73</f>
        <v>0</v>
      </c>
      <c r="I72" s="8">
        <f t="shared" si="0"/>
        <v>4893</v>
      </c>
      <c r="J72" s="8">
        <v>4893</v>
      </c>
      <c r="K72" s="9">
        <f>K73</f>
        <v>0</v>
      </c>
      <c r="L72" s="8">
        <f t="shared" si="1"/>
        <v>4893</v>
      </c>
    </row>
    <row r="73" spans="1:12" ht="42.75" customHeight="1">
      <c r="A73" s="10" t="s">
        <v>34</v>
      </c>
      <c r="B73" s="3" t="s">
        <v>5</v>
      </c>
      <c r="C73" s="3" t="s">
        <v>22</v>
      </c>
      <c r="D73" s="3" t="s">
        <v>28</v>
      </c>
      <c r="E73" s="1" t="s">
        <v>54</v>
      </c>
      <c r="F73" s="3">
        <v>800</v>
      </c>
      <c r="G73" s="8">
        <v>4893</v>
      </c>
      <c r="H73" s="9"/>
      <c r="I73" s="8">
        <f t="shared" si="0"/>
        <v>4893</v>
      </c>
      <c r="J73" s="8">
        <v>4893</v>
      </c>
      <c r="K73" s="9"/>
      <c r="L73" s="8">
        <f t="shared" si="1"/>
        <v>4893</v>
      </c>
    </row>
    <row r="74" spans="1:12" ht="41.25" customHeight="1">
      <c r="A74" s="10" t="s">
        <v>263</v>
      </c>
      <c r="B74" s="3" t="s">
        <v>5</v>
      </c>
      <c r="C74" s="3" t="s">
        <v>22</v>
      </c>
      <c r="D74" s="3" t="s">
        <v>28</v>
      </c>
      <c r="E74" s="1" t="s">
        <v>264</v>
      </c>
      <c r="F74" s="3"/>
      <c r="G74" s="8">
        <v>0</v>
      </c>
      <c r="H74" s="9">
        <f>H75</f>
        <v>0</v>
      </c>
      <c r="I74" s="8">
        <f t="shared" si="0"/>
        <v>0</v>
      </c>
      <c r="J74" s="8">
        <v>0</v>
      </c>
      <c r="K74" s="9">
        <f>K75</f>
        <v>0</v>
      </c>
      <c r="L74" s="8">
        <f t="shared" si="1"/>
        <v>0</v>
      </c>
    </row>
    <row r="75" spans="1:12" ht="43.5" customHeight="1">
      <c r="A75" s="2" t="s">
        <v>33</v>
      </c>
      <c r="B75" s="3" t="s">
        <v>5</v>
      </c>
      <c r="C75" s="3" t="s">
        <v>22</v>
      </c>
      <c r="D75" s="3" t="s">
        <v>28</v>
      </c>
      <c r="E75" s="1" t="s">
        <v>264</v>
      </c>
      <c r="F75" s="3">
        <v>200</v>
      </c>
      <c r="G75" s="8">
        <v>0</v>
      </c>
      <c r="H75" s="9"/>
      <c r="I75" s="8">
        <f t="shared" si="0"/>
        <v>0</v>
      </c>
      <c r="J75" s="8">
        <v>0</v>
      </c>
      <c r="K75" s="9"/>
      <c r="L75" s="8">
        <f t="shared" si="1"/>
        <v>0</v>
      </c>
    </row>
    <row r="76" spans="1:12" ht="81" customHeight="1">
      <c r="A76" s="10" t="s">
        <v>231</v>
      </c>
      <c r="B76" s="3" t="s">
        <v>5</v>
      </c>
      <c r="C76" s="3" t="s">
        <v>22</v>
      </c>
      <c r="D76" s="3" t="s">
        <v>28</v>
      </c>
      <c r="E76" s="1" t="s">
        <v>243</v>
      </c>
      <c r="F76" s="3"/>
      <c r="G76" s="8">
        <v>0</v>
      </c>
      <c r="H76" s="9">
        <f>H77</f>
        <v>0</v>
      </c>
      <c r="I76" s="8">
        <f t="shared" si="0"/>
        <v>0</v>
      </c>
      <c r="J76" s="8">
        <v>0</v>
      </c>
      <c r="K76" s="9">
        <f>K77</f>
        <v>0</v>
      </c>
      <c r="L76" s="8">
        <f t="shared" si="1"/>
        <v>0</v>
      </c>
    </row>
    <row r="77" spans="1:12" ht="51.75" customHeight="1">
      <c r="A77" s="2" t="s">
        <v>33</v>
      </c>
      <c r="B77" s="3" t="s">
        <v>5</v>
      </c>
      <c r="C77" s="3" t="s">
        <v>22</v>
      </c>
      <c r="D77" s="3" t="s">
        <v>28</v>
      </c>
      <c r="E77" s="1" t="s">
        <v>243</v>
      </c>
      <c r="F77" s="3">
        <v>200</v>
      </c>
      <c r="G77" s="8">
        <v>0</v>
      </c>
      <c r="H77" s="9"/>
      <c r="I77" s="8">
        <f t="shared" si="0"/>
        <v>0</v>
      </c>
      <c r="J77" s="8">
        <v>0</v>
      </c>
      <c r="K77" s="9"/>
      <c r="L77" s="8">
        <f t="shared" si="1"/>
        <v>0</v>
      </c>
    </row>
    <row r="78" spans="1:12" ht="38.25" customHeight="1">
      <c r="A78" s="10" t="s">
        <v>55</v>
      </c>
      <c r="B78" s="3" t="s">
        <v>5</v>
      </c>
      <c r="C78" s="3" t="s">
        <v>22</v>
      </c>
      <c r="D78" s="3">
        <v>10</v>
      </c>
      <c r="E78" s="1" t="s">
        <v>56</v>
      </c>
      <c r="F78" s="3"/>
      <c r="G78" s="8">
        <v>469.03199999999998</v>
      </c>
      <c r="H78" s="9">
        <f>H79+H80</f>
        <v>0</v>
      </c>
      <c r="I78" s="8">
        <f t="shared" si="0"/>
        <v>469.03199999999998</v>
      </c>
      <c r="J78" s="8">
        <v>469.03199999999998</v>
      </c>
      <c r="K78" s="9">
        <f>K79+K80</f>
        <v>0</v>
      </c>
      <c r="L78" s="8">
        <f t="shared" si="1"/>
        <v>469.03199999999998</v>
      </c>
    </row>
    <row r="79" spans="1:12" ht="84" customHeight="1">
      <c r="A79" s="2" t="s">
        <v>102</v>
      </c>
      <c r="B79" s="3" t="s">
        <v>5</v>
      </c>
      <c r="C79" s="3" t="s">
        <v>22</v>
      </c>
      <c r="D79" s="3">
        <v>10</v>
      </c>
      <c r="E79" s="1" t="s">
        <v>56</v>
      </c>
      <c r="F79" s="3">
        <v>100</v>
      </c>
      <c r="G79" s="8">
        <v>0</v>
      </c>
      <c r="H79" s="9"/>
      <c r="I79" s="8">
        <f t="shared" si="0"/>
        <v>0</v>
      </c>
      <c r="J79" s="8">
        <v>0</v>
      </c>
      <c r="K79" s="9"/>
      <c r="L79" s="8">
        <f t="shared" si="1"/>
        <v>0</v>
      </c>
    </row>
    <row r="80" spans="1:12" ht="46.5" customHeight="1">
      <c r="A80" s="2" t="s">
        <v>33</v>
      </c>
      <c r="B80" s="3" t="s">
        <v>5</v>
      </c>
      <c r="C80" s="3" t="s">
        <v>22</v>
      </c>
      <c r="D80" s="3">
        <v>10</v>
      </c>
      <c r="E80" s="1" t="s">
        <v>56</v>
      </c>
      <c r="F80" s="3">
        <v>200</v>
      </c>
      <c r="G80" s="8">
        <v>469.03199999999998</v>
      </c>
      <c r="H80" s="9"/>
      <c r="I80" s="8">
        <f t="shared" ref="I80:I143" si="2">G80+H80</f>
        <v>469.03199999999998</v>
      </c>
      <c r="J80" s="8">
        <v>469.03199999999998</v>
      </c>
      <c r="K80" s="9"/>
      <c r="L80" s="8">
        <f t="shared" ref="L80:L143" si="3">J80+K80</f>
        <v>469.03199999999998</v>
      </c>
    </row>
    <row r="81" spans="1:12" ht="66.75" customHeight="1">
      <c r="A81" s="10" t="s">
        <v>57</v>
      </c>
      <c r="B81" s="3" t="s">
        <v>5</v>
      </c>
      <c r="C81" s="3" t="s">
        <v>22</v>
      </c>
      <c r="D81" s="3">
        <v>12</v>
      </c>
      <c r="E81" s="1" t="s">
        <v>58</v>
      </c>
      <c r="F81" s="3"/>
      <c r="G81" s="8">
        <v>50</v>
      </c>
      <c r="H81" s="9">
        <f>H82</f>
        <v>0</v>
      </c>
      <c r="I81" s="8">
        <f t="shared" si="2"/>
        <v>50</v>
      </c>
      <c r="J81" s="8">
        <v>50</v>
      </c>
      <c r="K81" s="9">
        <f>K82</f>
        <v>0</v>
      </c>
      <c r="L81" s="8">
        <f t="shared" si="3"/>
        <v>50</v>
      </c>
    </row>
    <row r="82" spans="1:12" ht="47.25" customHeight="1">
      <c r="A82" s="2" t="s">
        <v>34</v>
      </c>
      <c r="B82" s="3" t="s">
        <v>5</v>
      </c>
      <c r="C82" s="3" t="s">
        <v>22</v>
      </c>
      <c r="D82" s="3">
        <v>12</v>
      </c>
      <c r="E82" s="1" t="s">
        <v>58</v>
      </c>
      <c r="F82" s="3">
        <v>800</v>
      </c>
      <c r="G82" s="8">
        <v>50</v>
      </c>
      <c r="H82" s="9"/>
      <c r="I82" s="8">
        <f t="shared" si="2"/>
        <v>50</v>
      </c>
      <c r="J82" s="8">
        <v>50</v>
      </c>
      <c r="K82" s="9"/>
      <c r="L82" s="8">
        <f t="shared" si="3"/>
        <v>50</v>
      </c>
    </row>
    <row r="83" spans="1:12" ht="48" customHeight="1">
      <c r="A83" s="4" t="s">
        <v>294</v>
      </c>
      <c r="B83" s="3" t="s">
        <v>5</v>
      </c>
      <c r="C83" s="3" t="s">
        <v>22</v>
      </c>
      <c r="D83" s="3">
        <v>12</v>
      </c>
      <c r="E83" s="1" t="s">
        <v>295</v>
      </c>
      <c r="F83" s="3"/>
      <c r="G83" s="8">
        <v>0</v>
      </c>
      <c r="H83" s="9">
        <f>H84</f>
        <v>0</v>
      </c>
      <c r="I83" s="8">
        <f t="shared" si="2"/>
        <v>0</v>
      </c>
      <c r="J83" s="8">
        <v>0</v>
      </c>
      <c r="K83" s="9">
        <f>K84</f>
        <v>0</v>
      </c>
      <c r="L83" s="8">
        <f t="shared" si="3"/>
        <v>0</v>
      </c>
    </row>
    <row r="84" spans="1:12" ht="35.25" customHeight="1">
      <c r="A84" s="4" t="s">
        <v>34</v>
      </c>
      <c r="B84" s="3" t="s">
        <v>5</v>
      </c>
      <c r="C84" s="3" t="s">
        <v>22</v>
      </c>
      <c r="D84" s="3">
        <v>12</v>
      </c>
      <c r="E84" s="1" t="s">
        <v>295</v>
      </c>
      <c r="F84" s="3">
        <v>800</v>
      </c>
      <c r="G84" s="8">
        <v>0</v>
      </c>
      <c r="H84" s="9"/>
      <c r="I84" s="8">
        <f t="shared" si="2"/>
        <v>0</v>
      </c>
      <c r="J84" s="8">
        <v>0</v>
      </c>
      <c r="K84" s="9"/>
      <c r="L84" s="8">
        <f t="shared" si="3"/>
        <v>0</v>
      </c>
    </row>
    <row r="85" spans="1:12" ht="49.5" customHeight="1">
      <c r="A85" s="2" t="s">
        <v>229</v>
      </c>
      <c r="B85" s="3" t="s">
        <v>5</v>
      </c>
      <c r="C85" s="3" t="s">
        <v>22</v>
      </c>
      <c r="D85" s="3">
        <v>12</v>
      </c>
      <c r="E85" s="12" t="s">
        <v>230</v>
      </c>
      <c r="F85" s="3"/>
      <c r="G85" s="8">
        <v>1000</v>
      </c>
      <c r="H85" s="9">
        <f>H86</f>
        <v>0</v>
      </c>
      <c r="I85" s="8">
        <f t="shared" si="2"/>
        <v>1000</v>
      </c>
      <c r="J85" s="8">
        <v>1000</v>
      </c>
      <c r="K85" s="9">
        <f>K86</f>
        <v>0</v>
      </c>
      <c r="L85" s="8">
        <f t="shared" si="3"/>
        <v>1000</v>
      </c>
    </row>
    <row r="86" spans="1:12" ht="49.5" customHeight="1">
      <c r="A86" s="2" t="s">
        <v>33</v>
      </c>
      <c r="B86" s="3" t="s">
        <v>5</v>
      </c>
      <c r="C86" s="3" t="s">
        <v>22</v>
      </c>
      <c r="D86" s="3">
        <v>12</v>
      </c>
      <c r="E86" s="12" t="s">
        <v>230</v>
      </c>
      <c r="F86" s="3">
        <v>200</v>
      </c>
      <c r="G86" s="8">
        <v>1000</v>
      </c>
      <c r="H86" s="9"/>
      <c r="I86" s="8">
        <f t="shared" si="2"/>
        <v>1000</v>
      </c>
      <c r="J86" s="8">
        <v>1000</v>
      </c>
      <c r="K86" s="9"/>
      <c r="L86" s="8">
        <f t="shared" si="3"/>
        <v>1000</v>
      </c>
    </row>
    <row r="87" spans="1:12" ht="49.5" customHeight="1">
      <c r="A87" s="4" t="s">
        <v>300</v>
      </c>
      <c r="B87" s="3" t="s">
        <v>5</v>
      </c>
      <c r="C87" s="3" t="s">
        <v>22</v>
      </c>
      <c r="D87" s="3">
        <v>12</v>
      </c>
      <c r="E87" s="1" t="s">
        <v>301</v>
      </c>
      <c r="F87" s="3"/>
      <c r="G87" s="8">
        <v>0</v>
      </c>
      <c r="H87" s="9">
        <f>H88</f>
        <v>0</v>
      </c>
      <c r="I87" s="8">
        <f t="shared" si="2"/>
        <v>0</v>
      </c>
      <c r="J87" s="8">
        <v>0</v>
      </c>
      <c r="K87" s="9">
        <f>K88</f>
        <v>0</v>
      </c>
      <c r="L87" s="8">
        <f t="shared" si="3"/>
        <v>0</v>
      </c>
    </row>
    <row r="88" spans="1:12" ht="49.5" customHeight="1">
      <c r="A88" s="2" t="s">
        <v>33</v>
      </c>
      <c r="B88" s="3" t="s">
        <v>5</v>
      </c>
      <c r="C88" s="3" t="s">
        <v>22</v>
      </c>
      <c r="D88" s="3">
        <v>12</v>
      </c>
      <c r="E88" s="1" t="s">
        <v>301</v>
      </c>
      <c r="F88" s="3">
        <v>200</v>
      </c>
      <c r="G88" s="8">
        <v>0</v>
      </c>
      <c r="H88" s="9"/>
      <c r="I88" s="8">
        <f t="shared" si="2"/>
        <v>0</v>
      </c>
      <c r="J88" s="8">
        <v>0</v>
      </c>
      <c r="K88" s="9"/>
      <c r="L88" s="8">
        <f t="shared" si="3"/>
        <v>0</v>
      </c>
    </row>
    <row r="89" spans="1:12" ht="49.5" customHeight="1">
      <c r="A89" s="4" t="s">
        <v>246</v>
      </c>
      <c r="B89" s="3" t="s">
        <v>5</v>
      </c>
      <c r="C89" s="3" t="s">
        <v>23</v>
      </c>
      <c r="D89" s="3" t="s">
        <v>20</v>
      </c>
      <c r="E89" s="1" t="s">
        <v>247</v>
      </c>
      <c r="F89" s="3"/>
      <c r="G89" s="8">
        <v>0</v>
      </c>
      <c r="H89" s="9">
        <f>H90</f>
        <v>0</v>
      </c>
      <c r="I89" s="8">
        <f t="shared" si="2"/>
        <v>0</v>
      </c>
      <c r="J89" s="8">
        <v>0</v>
      </c>
      <c r="K89" s="9">
        <f>K90</f>
        <v>0</v>
      </c>
      <c r="L89" s="8">
        <f t="shared" si="3"/>
        <v>0</v>
      </c>
    </row>
    <row r="90" spans="1:12" ht="49.5" customHeight="1">
      <c r="A90" s="4" t="s">
        <v>33</v>
      </c>
      <c r="B90" s="3" t="s">
        <v>5</v>
      </c>
      <c r="C90" s="3" t="s">
        <v>23</v>
      </c>
      <c r="D90" s="3" t="s">
        <v>20</v>
      </c>
      <c r="E90" s="1" t="s">
        <v>247</v>
      </c>
      <c r="F90" s="3">
        <v>200</v>
      </c>
      <c r="G90" s="8">
        <v>0</v>
      </c>
      <c r="H90" s="9"/>
      <c r="I90" s="8">
        <f t="shared" si="2"/>
        <v>0</v>
      </c>
      <c r="J90" s="8">
        <v>0</v>
      </c>
      <c r="K90" s="9"/>
      <c r="L90" s="8">
        <f t="shared" si="3"/>
        <v>0</v>
      </c>
    </row>
    <row r="91" spans="1:12" ht="49.5" customHeight="1">
      <c r="A91" s="4" t="s">
        <v>248</v>
      </c>
      <c r="B91" s="3" t="s">
        <v>5</v>
      </c>
      <c r="C91" s="3" t="s">
        <v>23</v>
      </c>
      <c r="D91" s="3" t="s">
        <v>20</v>
      </c>
      <c r="E91" s="1" t="s">
        <v>249</v>
      </c>
      <c r="F91" s="3"/>
      <c r="G91" s="8">
        <v>0</v>
      </c>
      <c r="H91" s="9">
        <f>H92</f>
        <v>0</v>
      </c>
      <c r="I91" s="8">
        <f t="shared" si="2"/>
        <v>0</v>
      </c>
      <c r="J91" s="8">
        <v>0</v>
      </c>
      <c r="K91" s="9">
        <f>K92</f>
        <v>0</v>
      </c>
      <c r="L91" s="8">
        <f t="shared" si="3"/>
        <v>0</v>
      </c>
    </row>
    <row r="92" spans="1:12" ht="49.5" customHeight="1">
      <c r="A92" s="4" t="s">
        <v>33</v>
      </c>
      <c r="B92" s="3" t="s">
        <v>5</v>
      </c>
      <c r="C92" s="3" t="s">
        <v>23</v>
      </c>
      <c r="D92" s="3" t="s">
        <v>20</v>
      </c>
      <c r="E92" s="1" t="s">
        <v>249</v>
      </c>
      <c r="F92" s="3">
        <v>200</v>
      </c>
      <c r="G92" s="8">
        <v>0</v>
      </c>
      <c r="H92" s="9"/>
      <c r="I92" s="8">
        <f t="shared" si="2"/>
        <v>0</v>
      </c>
      <c r="J92" s="8">
        <v>0</v>
      </c>
      <c r="K92" s="9"/>
      <c r="L92" s="8">
        <f t="shared" si="3"/>
        <v>0</v>
      </c>
    </row>
    <row r="93" spans="1:12" ht="49.5" customHeight="1">
      <c r="A93" s="4" t="s">
        <v>250</v>
      </c>
      <c r="B93" s="3" t="s">
        <v>5</v>
      </c>
      <c r="C93" s="3" t="s">
        <v>23</v>
      </c>
      <c r="D93" s="3" t="s">
        <v>20</v>
      </c>
      <c r="E93" s="1" t="s">
        <v>251</v>
      </c>
      <c r="F93" s="3"/>
      <c r="G93" s="8">
        <v>0</v>
      </c>
      <c r="H93" s="9">
        <f>H94</f>
        <v>0</v>
      </c>
      <c r="I93" s="8">
        <f t="shared" si="2"/>
        <v>0</v>
      </c>
      <c r="J93" s="8">
        <v>0</v>
      </c>
      <c r="K93" s="9">
        <f>K94</f>
        <v>0</v>
      </c>
      <c r="L93" s="8">
        <f t="shared" si="3"/>
        <v>0</v>
      </c>
    </row>
    <row r="94" spans="1:12" ht="49.5" customHeight="1">
      <c r="A94" s="4" t="s">
        <v>33</v>
      </c>
      <c r="B94" s="3" t="s">
        <v>5</v>
      </c>
      <c r="C94" s="3" t="s">
        <v>23</v>
      </c>
      <c r="D94" s="3" t="s">
        <v>20</v>
      </c>
      <c r="E94" s="1" t="s">
        <v>251</v>
      </c>
      <c r="F94" s="3">
        <v>200</v>
      </c>
      <c r="G94" s="8">
        <v>0</v>
      </c>
      <c r="H94" s="9"/>
      <c r="I94" s="8">
        <f t="shared" si="2"/>
        <v>0</v>
      </c>
      <c r="J94" s="8">
        <v>0</v>
      </c>
      <c r="K94" s="9"/>
      <c r="L94" s="8">
        <f t="shared" si="3"/>
        <v>0</v>
      </c>
    </row>
    <row r="95" spans="1:12" ht="51.75" customHeight="1">
      <c r="A95" s="4" t="s">
        <v>290</v>
      </c>
      <c r="B95" s="3" t="s">
        <v>5</v>
      </c>
      <c r="C95" s="3" t="s">
        <v>23</v>
      </c>
      <c r="D95" s="3" t="s">
        <v>26</v>
      </c>
      <c r="E95" s="1" t="s">
        <v>291</v>
      </c>
      <c r="F95" s="3"/>
      <c r="G95" s="8">
        <v>0</v>
      </c>
      <c r="H95" s="9">
        <f>H96</f>
        <v>0</v>
      </c>
      <c r="I95" s="8">
        <f t="shared" si="2"/>
        <v>0</v>
      </c>
      <c r="J95" s="8">
        <v>0</v>
      </c>
      <c r="K95" s="9">
        <f>K96</f>
        <v>0</v>
      </c>
      <c r="L95" s="8">
        <f t="shared" si="3"/>
        <v>0</v>
      </c>
    </row>
    <row r="96" spans="1:12" ht="49.5" customHeight="1">
      <c r="A96" s="2" t="s">
        <v>194</v>
      </c>
      <c r="B96" s="3" t="s">
        <v>5</v>
      </c>
      <c r="C96" s="3" t="s">
        <v>23</v>
      </c>
      <c r="D96" s="3" t="s">
        <v>26</v>
      </c>
      <c r="E96" s="1" t="s">
        <v>291</v>
      </c>
      <c r="F96" s="3">
        <v>400</v>
      </c>
      <c r="G96" s="8">
        <v>0</v>
      </c>
      <c r="H96" s="9"/>
      <c r="I96" s="8">
        <f t="shared" si="2"/>
        <v>0</v>
      </c>
      <c r="J96" s="8">
        <v>0</v>
      </c>
      <c r="K96" s="9"/>
      <c r="L96" s="8">
        <f t="shared" si="3"/>
        <v>0</v>
      </c>
    </row>
    <row r="97" spans="1:12" ht="41.25" customHeight="1">
      <c r="A97" s="2" t="s">
        <v>256</v>
      </c>
      <c r="B97" s="3" t="s">
        <v>5</v>
      </c>
      <c r="C97" s="3" t="s">
        <v>23</v>
      </c>
      <c r="D97" s="3" t="s">
        <v>26</v>
      </c>
      <c r="E97" s="1" t="s">
        <v>257</v>
      </c>
      <c r="F97" s="3"/>
      <c r="G97" s="8">
        <v>0</v>
      </c>
      <c r="H97" s="9">
        <f>H98</f>
        <v>0</v>
      </c>
      <c r="I97" s="8">
        <f t="shared" si="2"/>
        <v>0</v>
      </c>
      <c r="J97" s="8">
        <v>0</v>
      </c>
      <c r="K97" s="9">
        <f>K98</f>
        <v>0</v>
      </c>
      <c r="L97" s="8">
        <f t="shared" si="3"/>
        <v>0</v>
      </c>
    </row>
    <row r="98" spans="1:12" ht="49.5" customHeight="1">
      <c r="A98" s="2" t="s">
        <v>33</v>
      </c>
      <c r="B98" s="3" t="s">
        <v>5</v>
      </c>
      <c r="C98" s="3" t="s">
        <v>23</v>
      </c>
      <c r="D98" s="3" t="s">
        <v>26</v>
      </c>
      <c r="E98" s="1" t="s">
        <v>257</v>
      </c>
      <c r="F98" s="3">
        <v>200</v>
      </c>
      <c r="G98" s="8">
        <v>0</v>
      </c>
      <c r="H98" s="9"/>
      <c r="I98" s="8">
        <f t="shared" si="2"/>
        <v>0</v>
      </c>
      <c r="J98" s="8">
        <v>0</v>
      </c>
      <c r="K98" s="9"/>
      <c r="L98" s="8">
        <f t="shared" si="3"/>
        <v>0</v>
      </c>
    </row>
    <row r="99" spans="1:12" ht="60.75" customHeight="1">
      <c r="A99" s="10" t="s">
        <v>192</v>
      </c>
      <c r="B99" s="3" t="s">
        <v>5</v>
      </c>
      <c r="C99" s="3" t="s">
        <v>23</v>
      </c>
      <c r="D99" s="3" t="s">
        <v>21</v>
      </c>
      <c r="E99" s="12" t="s">
        <v>193</v>
      </c>
      <c r="F99" s="3"/>
      <c r="G99" s="8">
        <v>11156.834543000001</v>
      </c>
      <c r="H99" s="9">
        <f>H100</f>
        <v>0</v>
      </c>
      <c r="I99" s="8">
        <f t="shared" si="2"/>
        <v>11156.834543000001</v>
      </c>
      <c r="J99" s="8">
        <v>9108.367043000002</v>
      </c>
      <c r="K99" s="9">
        <f>K100</f>
        <v>0</v>
      </c>
      <c r="L99" s="8">
        <f t="shared" si="3"/>
        <v>9108.367043000002</v>
      </c>
    </row>
    <row r="100" spans="1:12" ht="45" customHeight="1">
      <c r="A100" s="13" t="s">
        <v>59</v>
      </c>
      <c r="B100" s="3" t="s">
        <v>5</v>
      </c>
      <c r="C100" s="3" t="s">
        <v>23</v>
      </c>
      <c r="D100" s="3" t="s">
        <v>21</v>
      </c>
      <c r="E100" s="12" t="s">
        <v>193</v>
      </c>
      <c r="F100" s="3">
        <v>800</v>
      </c>
      <c r="G100" s="8">
        <v>11156.834543000001</v>
      </c>
      <c r="H100" s="9"/>
      <c r="I100" s="8">
        <f t="shared" si="2"/>
        <v>11156.834543000001</v>
      </c>
      <c r="J100" s="8">
        <v>9108.367040000001</v>
      </c>
      <c r="K100" s="9"/>
      <c r="L100" s="8">
        <f t="shared" si="3"/>
        <v>9108.367040000001</v>
      </c>
    </row>
    <row r="101" spans="1:12" ht="45" customHeight="1">
      <c r="A101" s="2" t="s">
        <v>281</v>
      </c>
      <c r="B101" s="3" t="s">
        <v>5</v>
      </c>
      <c r="C101" s="3" t="s">
        <v>23</v>
      </c>
      <c r="D101" s="3" t="s">
        <v>21</v>
      </c>
      <c r="E101" s="12" t="s">
        <v>308</v>
      </c>
      <c r="F101" s="3"/>
      <c r="G101" s="8">
        <v>0</v>
      </c>
      <c r="H101" s="9">
        <f>H102</f>
        <v>0</v>
      </c>
      <c r="I101" s="8">
        <f t="shared" si="2"/>
        <v>0</v>
      </c>
      <c r="J101" s="8">
        <v>0</v>
      </c>
      <c r="K101" s="9">
        <f>K102</f>
        <v>0</v>
      </c>
      <c r="L101" s="8">
        <f t="shared" si="3"/>
        <v>0</v>
      </c>
    </row>
    <row r="102" spans="1:12" ht="45" customHeight="1">
      <c r="A102" s="2" t="s">
        <v>33</v>
      </c>
      <c r="B102" s="3" t="s">
        <v>5</v>
      </c>
      <c r="C102" s="3" t="s">
        <v>23</v>
      </c>
      <c r="D102" s="3" t="s">
        <v>21</v>
      </c>
      <c r="E102" s="12" t="s">
        <v>308</v>
      </c>
      <c r="F102" s="3">
        <v>200</v>
      </c>
      <c r="G102" s="8">
        <v>0</v>
      </c>
      <c r="H102" s="9"/>
      <c r="I102" s="8">
        <f t="shared" si="2"/>
        <v>0</v>
      </c>
      <c r="J102" s="8">
        <v>0</v>
      </c>
      <c r="K102" s="9"/>
      <c r="L102" s="8">
        <f t="shared" si="3"/>
        <v>0</v>
      </c>
    </row>
    <row r="103" spans="1:12" ht="27.75" customHeight="1">
      <c r="A103" s="2" t="s">
        <v>302</v>
      </c>
      <c r="B103" s="3" t="s">
        <v>5</v>
      </c>
      <c r="C103" s="3" t="s">
        <v>23</v>
      </c>
      <c r="D103" s="3" t="s">
        <v>21</v>
      </c>
      <c r="E103" s="12" t="s">
        <v>303</v>
      </c>
      <c r="F103" s="3"/>
      <c r="G103" s="8">
        <v>0</v>
      </c>
      <c r="H103" s="9">
        <f>H104</f>
        <v>0</v>
      </c>
      <c r="I103" s="8">
        <f t="shared" si="2"/>
        <v>0</v>
      </c>
      <c r="J103" s="8">
        <v>0</v>
      </c>
      <c r="K103" s="9">
        <f>K104</f>
        <v>0</v>
      </c>
      <c r="L103" s="8">
        <f t="shared" si="3"/>
        <v>0</v>
      </c>
    </row>
    <row r="104" spans="1:12" ht="45" customHeight="1">
      <c r="A104" s="2" t="s">
        <v>33</v>
      </c>
      <c r="B104" s="3" t="s">
        <v>5</v>
      </c>
      <c r="C104" s="3" t="s">
        <v>23</v>
      </c>
      <c r="D104" s="3" t="s">
        <v>21</v>
      </c>
      <c r="E104" s="12" t="s">
        <v>303</v>
      </c>
      <c r="F104" s="3">
        <v>200</v>
      </c>
      <c r="G104" s="8">
        <v>0</v>
      </c>
      <c r="H104" s="9"/>
      <c r="I104" s="8">
        <f t="shared" si="2"/>
        <v>0</v>
      </c>
      <c r="J104" s="8">
        <v>0</v>
      </c>
      <c r="K104" s="9"/>
      <c r="L104" s="8">
        <f t="shared" si="3"/>
        <v>0</v>
      </c>
    </row>
    <row r="105" spans="1:12" ht="39.75" customHeight="1">
      <c r="A105" s="10" t="s">
        <v>190</v>
      </c>
      <c r="B105" s="3" t="s">
        <v>5</v>
      </c>
      <c r="C105" s="3" t="s">
        <v>23</v>
      </c>
      <c r="D105" s="3" t="s">
        <v>21</v>
      </c>
      <c r="E105" s="1" t="s">
        <v>191</v>
      </c>
      <c r="F105" s="3"/>
      <c r="G105" s="8">
        <v>0</v>
      </c>
      <c r="H105" s="9">
        <f>H106</f>
        <v>0</v>
      </c>
      <c r="I105" s="8">
        <f t="shared" si="2"/>
        <v>0</v>
      </c>
      <c r="J105" s="8">
        <v>0</v>
      </c>
      <c r="K105" s="9">
        <f>K106</f>
        <v>0</v>
      </c>
      <c r="L105" s="8">
        <f t="shared" si="3"/>
        <v>0</v>
      </c>
    </row>
    <row r="106" spans="1:12" ht="54" customHeight="1">
      <c r="A106" s="2" t="s">
        <v>33</v>
      </c>
      <c r="B106" s="3" t="s">
        <v>5</v>
      </c>
      <c r="C106" s="3" t="s">
        <v>23</v>
      </c>
      <c r="D106" s="3" t="s">
        <v>21</v>
      </c>
      <c r="E106" s="1" t="s">
        <v>191</v>
      </c>
      <c r="F106" s="3">
        <v>200</v>
      </c>
      <c r="G106" s="8">
        <v>0</v>
      </c>
      <c r="H106" s="9"/>
      <c r="I106" s="8">
        <f t="shared" si="2"/>
        <v>0</v>
      </c>
      <c r="J106" s="8">
        <v>0</v>
      </c>
      <c r="K106" s="9"/>
      <c r="L106" s="8">
        <f t="shared" si="3"/>
        <v>0</v>
      </c>
    </row>
    <row r="107" spans="1:12" ht="52.5" customHeight="1">
      <c r="A107" s="10" t="s">
        <v>219</v>
      </c>
      <c r="B107" s="3" t="s">
        <v>5</v>
      </c>
      <c r="C107" s="3" t="s">
        <v>23</v>
      </c>
      <c r="D107" s="3" t="s">
        <v>21</v>
      </c>
      <c r="E107" s="1" t="s">
        <v>220</v>
      </c>
      <c r="F107" s="3"/>
      <c r="G107" s="8">
        <v>0</v>
      </c>
      <c r="H107" s="9">
        <f>H108</f>
        <v>0</v>
      </c>
      <c r="I107" s="8">
        <f t="shared" si="2"/>
        <v>0</v>
      </c>
      <c r="J107" s="8">
        <v>0</v>
      </c>
      <c r="K107" s="9">
        <f>K108</f>
        <v>0</v>
      </c>
      <c r="L107" s="8">
        <f t="shared" si="3"/>
        <v>0</v>
      </c>
    </row>
    <row r="108" spans="1:12" ht="52.5" customHeight="1">
      <c r="A108" s="2" t="s">
        <v>33</v>
      </c>
      <c r="B108" s="3" t="s">
        <v>5</v>
      </c>
      <c r="C108" s="3" t="s">
        <v>23</v>
      </c>
      <c r="D108" s="3" t="s">
        <v>21</v>
      </c>
      <c r="E108" s="1" t="s">
        <v>220</v>
      </c>
      <c r="F108" s="3">
        <v>200</v>
      </c>
      <c r="G108" s="8">
        <v>0</v>
      </c>
      <c r="H108" s="9"/>
      <c r="I108" s="8">
        <f t="shared" si="2"/>
        <v>0</v>
      </c>
      <c r="J108" s="8">
        <v>0</v>
      </c>
      <c r="K108" s="9"/>
      <c r="L108" s="8">
        <f t="shared" si="3"/>
        <v>0</v>
      </c>
    </row>
    <row r="109" spans="1:12" ht="59.25" customHeight="1">
      <c r="A109" s="2" t="s">
        <v>225</v>
      </c>
      <c r="B109" s="3" t="s">
        <v>5</v>
      </c>
      <c r="C109" s="3" t="s">
        <v>23</v>
      </c>
      <c r="D109" s="3" t="s">
        <v>21</v>
      </c>
      <c r="E109" s="1" t="s">
        <v>226</v>
      </c>
      <c r="F109" s="3"/>
      <c r="G109" s="8">
        <v>260.70299999999997</v>
      </c>
      <c r="H109" s="9">
        <f>H110</f>
        <v>0</v>
      </c>
      <c r="I109" s="8">
        <f t="shared" si="2"/>
        <v>260.70299999999997</v>
      </c>
      <c r="J109" s="8">
        <v>260.70299999999997</v>
      </c>
      <c r="K109" s="9">
        <f>K110</f>
        <v>0</v>
      </c>
      <c r="L109" s="8">
        <f t="shared" si="3"/>
        <v>260.70299999999997</v>
      </c>
    </row>
    <row r="110" spans="1:12" ht="52.5" customHeight="1">
      <c r="A110" s="2" t="s">
        <v>33</v>
      </c>
      <c r="B110" s="3" t="s">
        <v>5</v>
      </c>
      <c r="C110" s="3" t="s">
        <v>23</v>
      </c>
      <c r="D110" s="3" t="s">
        <v>21</v>
      </c>
      <c r="E110" s="1" t="s">
        <v>226</v>
      </c>
      <c r="F110" s="3">
        <v>200</v>
      </c>
      <c r="G110" s="8">
        <v>260.70299999999997</v>
      </c>
      <c r="H110" s="9"/>
      <c r="I110" s="8">
        <f t="shared" si="2"/>
        <v>260.70299999999997</v>
      </c>
      <c r="J110" s="8">
        <v>260.70299999999997</v>
      </c>
      <c r="K110" s="9"/>
      <c r="L110" s="8">
        <f t="shared" si="3"/>
        <v>260.70299999999997</v>
      </c>
    </row>
    <row r="111" spans="1:12" ht="52.5" customHeight="1">
      <c r="A111" s="4" t="s">
        <v>252</v>
      </c>
      <c r="B111" s="3" t="s">
        <v>5</v>
      </c>
      <c r="C111" s="3" t="s">
        <v>23</v>
      </c>
      <c r="D111" s="3" t="s">
        <v>21</v>
      </c>
      <c r="E111" s="1" t="s">
        <v>253</v>
      </c>
      <c r="F111" s="3"/>
      <c r="G111" s="8">
        <v>0</v>
      </c>
      <c r="H111" s="9">
        <f>H112</f>
        <v>0</v>
      </c>
      <c r="I111" s="8">
        <f t="shared" si="2"/>
        <v>0</v>
      </c>
      <c r="J111" s="8">
        <v>0</v>
      </c>
      <c r="K111" s="9">
        <f>K112</f>
        <v>0</v>
      </c>
      <c r="L111" s="8">
        <f t="shared" si="3"/>
        <v>0</v>
      </c>
    </row>
    <row r="112" spans="1:12" ht="52.5" customHeight="1">
      <c r="A112" s="4" t="s">
        <v>33</v>
      </c>
      <c r="B112" s="3" t="s">
        <v>5</v>
      </c>
      <c r="C112" s="3" t="s">
        <v>23</v>
      </c>
      <c r="D112" s="3" t="s">
        <v>21</v>
      </c>
      <c r="E112" s="1" t="s">
        <v>253</v>
      </c>
      <c r="F112" s="3">
        <v>200</v>
      </c>
      <c r="G112" s="8">
        <v>0</v>
      </c>
      <c r="H112" s="9"/>
      <c r="I112" s="8">
        <f t="shared" si="2"/>
        <v>0</v>
      </c>
      <c r="J112" s="8">
        <v>0</v>
      </c>
      <c r="K112" s="9"/>
      <c r="L112" s="8">
        <f t="shared" si="3"/>
        <v>0</v>
      </c>
    </row>
    <row r="113" spans="1:12" ht="52.5" customHeight="1">
      <c r="A113" s="4" t="s">
        <v>254</v>
      </c>
      <c r="B113" s="3" t="s">
        <v>5</v>
      </c>
      <c r="C113" s="3" t="s">
        <v>23</v>
      </c>
      <c r="D113" s="3" t="s">
        <v>21</v>
      </c>
      <c r="E113" s="1" t="s">
        <v>255</v>
      </c>
      <c r="F113" s="3"/>
      <c r="G113" s="8">
        <v>575.67999999999995</v>
      </c>
      <c r="H113" s="9">
        <f>H114</f>
        <v>0</v>
      </c>
      <c r="I113" s="8">
        <f t="shared" si="2"/>
        <v>575.67999999999995</v>
      </c>
      <c r="J113" s="8">
        <v>575.67999999999995</v>
      </c>
      <c r="K113" s="9">
        <f>K114</f>
        <v>0</v>
      </c>
      <c r="L113" s="8">
        <f t="shared" si="3"/>
        <v>575.67999999999995</v>
      </c>
    </row>
    <row r="114" spans="1:12" ht="52.5" customHeight="1">
      <c r="A114" s="4" t="s">
        <v>33</v>
      </c>
      <c r="B114" s="3" t="s">
        <v>5</v>
      </c>
      <c r="C114" s="3" t="s">
        <v>23</v>
      </c>
      <c r="D114" s="3" t="s">
        <v>21</v>
      </c>
      <c r="E114" s="1" t="s">
        <v>255</v>
      </c>
      <c r="F114" s="3">
        <v>200</v>
      </c>
      <c r="G114" s="8">
        <v>575.67999999999995</v>
      </c>
      <c r="H114" s="9"/>
      <c r="I114" s="8">
        <f t="shared" si="2"/>
        <v>575.67999999999995</v>
      </c>
      <c r="J114" s="8">
        <v>575.67999999999995</v>
      </c>
      <c r="K114" s="9"/>
      <c r="L114" s="8">
        <f t="shared" si="3"/>
        <v>575.67999999999995</v>
      </c>
    </row>
    <row r="115" spans="1:12" ht="73.5" customHeight="1">
      <c r="A115" s="4" t="s">
        <v>267</v>
      </c>
      <c r="B115" s="3" t="s">
        <v>5</v>
      </c>
      <c r="C115" s="3" t="s">
        <v>23</v>
      </c>
      <c r="D115" s="3" t="s">
        <v>21</v>
      </c>
      <c r="E115" s="1" t="s">
        <v>268</v>
      </c>
      <c r="F115" s="3"/>
      <c r="G115" s="8">
        <v>0</v>
      </c>
      <c r="H115" s="9">
        <f>H116</f>
        <v>0</v>
      </c>
      <c r="I115" s="8">
        <f t="shared" si="2"/>
        <v>0</v>
      </c>
      <c r="J115" s="8">
        <v>0</v>
      </c>
      <c r="K115" s="9">
        <f>K116</f>
        <v>0</v>
      </c>
      <c r="L115" s="8">
        <f t="shared" si="3"/>
        <v>0</v>
      </c>
    </row>
    <row r="116" spans="1:12" ht="52.5" customHeight="1">
      <c r="A116" s="2" t="s">
        <v>194</v>
      </c>
      <c r="B116" s="3" t="s">
        <v>5</v>
      </c>
      <c r="C116" s="3" t="s">
        <v>23</v>
      </c>
      <c r="D116" s="3" t="s">
        <v>21</v>
      </c>
      <c r="E116" s="1" t="s">
        <v>268</v>
      </c>
      <c r="F116" s="3">
        <v>400</v>
      </c>
      <c r="G116" s="8">
        <v>0</v>
      </c>
      <c r="H116" s="9"/>
      <c r="I116" s="8">
        <f t="shared" si="2"/>
        <v>0</v>
      </c>
      <c r="J116" s="8">
        <v>0</v>
      </c>
      <c r="K116" s="9"/>
      <c r="L116" s="8">
        <f t="shared" si="3"/>
        <v>0</v>
      </c>
    </row>
    <row r="117" spans="1:12" ht="62.25" customHeight="1">
      <c r="A117" s="10" t="s">
        <v>202</v>
      </c>
      <c r="B117" s="3" t="s">
        <v>5</v>
      </c>
      <c r="C117" s="3" t="s">
        <v>23</v>
      </c>
      <c r="D117" s="3" t="s">
        <v>23</v>
      </c>
      <c r="E117" s="1" t="s">
        <v>189</v>
      </c>
      <c r="F117" s="3"/>
      <c r="G117" s="8">
        <v>1959.4885800000002</v>
      </c>
      <c r="H117" s="9">
        <f>H118+H119+H120+H121</f>
        <v>0</v>
      </c>
      <c r="I117" s="8">
        <f t="shared" si="2"/>
        <v>1959.4885800000002</v>
      </c>
      <c r="J117" s="8">
        <v>1959.4885800000002</v>
      </c>
      <c r="K117" s="9">
        <f>K118+K119+K120+K121</f>
        <v>0</v>
      </c>
      <c r="L117" s="8">
        <f t="shared" si="3"/>
        <v>1959.4885800000002</v>
      </c>
    </row>
    <row r="118" spans="1:12" ht="91.5" customHeight="1">
      <c r="A118" s="2" t="s">
        <v>102</v>
      </c>
      <c r="B118" s="3" t="s">
        <v>5</v>
      </c>
      <c r="C118" s="3" t="s">
        <v>23</v>
      </c>
      <c r="D118" s="3" t="s">
        <v>23</v>
      </c>
      <c r="E118" s="1" t="s">
        <v>189</v>
      </c>
      <c r="F118" s="3">
        <v>100</v>
      </c>
      <c r="G118" s="8">
        <v>1640.77</v>
      </c>
      <c r="H118" s="9"/>
      <c r="I118" s="8">
        <f t="shared" si="2"/>
        <v>1640.77</v>
      </c>
      <c r="J118" s="8">
        <v>1640.77</v>
      </c>
      <c r="K118" s="9"/>
      <c r="L118" s="8">
        <f t="shared" si="3"/>
        <v>1640.77</v>
      </c>
    </row>
    <row r="119" spans="1:12" ht="51.75" customHeight="1">
      <c r="A119" s="2" t="s">
        <v>33</v>
      </c>
      <c r="B119" s="3" t="s">
        <v>5</v>
      </c>
      <c r="C119" s="3" t="s">
        <v>23</v>
      </c>
      <c r="D119" s="3" t="s">
        <v>23</v>
      </c>
      <c r="E119" s="1" t="s">
        <v>189</v>
      </c>
      <c r="F119" s="3">
        <v>200</v>
      </c>
      <c r="G119" s="8">
        <v>318.71858000000003</v>
      </c>
      <c r="H119" s="9"/>
      <c r="I119" s="8">
        <f t="shared" si="2"/>
        <v>318.71858000000003</v>
      </c>
      <c r="J119" s="8">
        <v>318.71858000000003</v>
      </c>
      <c r="K119" s="9"/>
      <c r="L119" s="8">
        <f t="shared" si="3"/>
        <v>318.71858000000003</v>
      </c>
    </row>
    <row r="120" spans="1:12" ht="48.75" customHeight="1">
      <c r="A120" s="2" t="s">
        <v>170</v>
      </c>
      <c r="B120" s="3" t="s">
        <v>5</v>
      </c>
      <c r="C120" s="3" t="s">
        <v>23</v>
      </c>
      <c r="D120" s="3" t="s">
        <v>23</v>
      </c>
      <c r="E120" s="1" t="s">
        <v>189</v>
      </c>
      <c r="F120" s="3">
        <v>300</v>
      </c>
      <c r="G120" s="8">
        <v>0</v>
      </c>
      <c r="H120" s="9"/>
      <c r="I120" s="8">
        <f t="shared" si="2"/>
        <v>0</v>
      </c>
      <c r="J120" s="8">
        <v>0</v>
      </c>
      <c r="K120" s="9"/>
      <c r="L120" s="8">
        <f t="shared" si="3"/>
        <v>0</v>
      </c>
    </row>
    <row r="121" spans="1:12" ht="48" customHeight="1">
      <c r="A121" s="2" t="s">
        <v>34</v>
      </c>
      <c r="B121" s="3" t="s">
        <v>5</v>
      </c>
      <c r="C121" s="3" t="s">
        <v>23</v>
      </c>
      <c r="D121" s="3" t="s">
        <v>23</v>
      </c>
      <c r="E121" s="1" t="s">
        <v>189</v>
      </c>
      <c r="F121" s="3">
        <v>800</v>
      </c>
      <c r="G121" s="8">
        <v>0</v>
      </c>
      <c r="H121" s="9"/>
      <c r="I121" s="8">
        <f t="shared" si="2"/>
        <v>0</v>
      </c>
      <c r="J121" s="8">
        <v>0</v>
      </c>
      <c r="K121" s="9"/>
      <c r="L121" s="8">
        <f t="shared" si="3"/>
        <v>0</v>
      </c>
    </row>
    <row r="122" spans="1:12" ht="88.5" customHeight="1">
      <c r="A122" s="2" t="s">
        <v>182</v>
      </c>
      <c r="B122" s="3" t="s">
        <v>5</v>
      </c>
      <c r="C122" s="3" t="s">
        <v>24</v>
      </c>
      <c r="D122" s="3" t="s">
        <v>23</v>
      </c>
      <c r="E122" s="1" t="s">
        <v>184</v>
      </c>
      <c r="F122" s="3"/>
      <c r="G122" s="8">
        <v>170</v>
      </c>
      <c r="H122" s="9">
        <f>H123</f>
        <v>0</v>
      </c>
      <c r="I122" s="8">
        <f t="shared" si="2"/>
        <v>170</v>
      </c>
      <c r="J122" s="8">
        <v>170</v>
      </c>
      <c r="K122" s="9">
        <f>K123</f>
        <v>0</v>
      </c>
      <c r="L122" s="8">
        <f t="shared" si="3"/>
        <v>170</v>
      </c>
    </row>
    <row r="123" spans="1:12" ht="51.75" customHeight="1">
      <c r="A123" s="2" t="s">
        <v>33</v>
      </c>
      <c r="B123" s="3" t="s">
        <v>5</v>
      </c>
      <c r="C123" s="3" t="s">
        <v>24</v>
      </c>
      <c r="D123" s="3" t="s">
        <v>23</v>
      </c>
      <c r="E123" s="1" t="s">
        <v>184</v>
      </c>
      <c r="F123" s="3">
        <v>200</v>
      </c>
      <c r="G123" s="8">
        <v>170</v>
      </c>
      <c r="H123" s="9"/>
      <c r="I123" s="8">
        <f t="shared" si="2"/>
        <v>170</v>
      </c>
      <c r="J123" s="8">
        <v>170</v>
      </c>
      <c r="K123" s="9"/>
      <c r="L123" s="8">
        <f t="shared" si="3"/>
        <v>170</v>
      </c>
    </row>
    <row r="124" spans="1:12" ht="61.5" customHeight="1">
      <c r="A124" s="4" t="s">
        <v>183</v>
      </c>
      <c r="B124" s="3" t="s">
        <v>5</v>
      </c>
      <c r="C124" s="3" t="s">
        <v>24</v>
      </c>
      <c r="D124" s="3" t="s">
        <v>23</v>
      </c>
      <c r="E124" s="1" t="s">
        <v>185</v>
      </c>
      <c r="F124" s="3"/>
      <c r="G124" s="8">
        <v>0</v>
      </c>
      <c r="H124" s="9">
        <f>H125</f>
        <v>0</v>
      </c>
      <c r="I124" s="8">
        <f t="shared" si="2"/>
        <v>0</v>
      </c>
      <c r="J124" s="8">
        <v>0</v>
      </c>
      <c r="K124" s="9">
        <f>K125</f>
        <v>0</v>
      </c>
      <c r="L124" s="8">
        <f t="shared" si="3"/>
        <v>0</v>
      </c>
    </row>
    <row r="125" spans="1:12" ht="51.75" customHeight="1">
      <c r="A125" s="2" t="s">
        <v>33</v>
      </c>
      <c r="B125" s="3" t="s">
        <v>5</v>
      </c>
      <c r="C125" s="3" t="s">
        <v>24</v>
      </c>
      <c r="D125" s="3" t="s">
        <v>23</v>
      </c>
      <c r="E125" s="1" t="s">
        <v>185</v>
      </c>
      <c r="F125" s="3">
        <v>200</v>
      </c>
      <c r="G125" s="8">
        <v>0</v>
      </c>
      <c r="H125" s="9"/>
      <c r="I125" s="8">
        <f t="shared" si="2"/>
        <v>0</v>
      </c>
      <c r="J125" s="8">
        <v>0</v>
      </c>
      <c r="K125" s="9"/>
      <c r="L125" s="8">
        <f t="shared" si="3"/>
        <v>0</v>
      </c>
    </row>
    <row r="126" spans="1:12" ht="51.75" customHeight="1">
      <c r="A126" s="10" t="s">
        <v>97</v>
      </c>
      <c r="B126" s="3" t="s">
        <v>5</v>
      </c>
      <c r="C126" s="3" t="s">
        <v>25</v>
      </c>
      <c r="D126" s="3" t="s">
        <v>20</v>
      </c>
      <c r="E126" s="1" t="s">
        <v>237</v>
      </c>
      <c r="F126" s="3"/>
      <c r="G126" s="8">
        <v>230.81</v>
      </c>
      <c r="H126" s="9">
        <f>H127</f>
        <v>0</v>
      </c>
      <c r="I126" s="8">
        <f t="shared" si="2"/>
        <v>230.81</v>
      </c>
      <c r="J126" s="8">
        <v>230.81</v>
      </c>
      <c r="K126" s="9">
        <f>K127</f>
        <v>0</v>
      </c>
      <c r="L126" s="8">
        <f t="shared" si="3"/>
        <v>230.81</v>
      </c>
    </row>
    <row r="127" spans="1:12" ht="51.75" customHeight="1">
      <c r="A127" s="2" t="s">
        <v>33</v>
      </c>
      <c r="B127" s="3" t="s">
        <v>5</v>
      </c>
      <c r="C127" s="3" t="s">
        <v>25</v>
      </c>
      <c r="D127" s="3" t="s">
        <v>20</v>
      </c>
      <c r="E127" s="1" t="s">
        <v>237</v>
      </c>
      <c r="F127" s="3">
        <v>200</v>
      </c>
      <c r="G127" s="8">
        <v>230.81</v>
      </c>
      <c r="H127" s="9"/>
      <c r="I127" s="8">
        <f t="shared" si="2"/>
        <v>230.81</v>
      </c>
      <c r="J127" s="8">
        <v>230.81</v>
      </c>
      <c r="K127" s="9"/>
      <c r="L127" s="8">
        <f t="shared" si="3"/>
        <v>230.81</v>
      </c>
    </row>
    <row r="128" spans="1:12" ht="69.75" customHeight="1">
      <c r="A128" s="2" t="s">
        <v>181</v>
      </c>
      <c r="B128" s="3" t="s">
        <v>5</v>
      </c>
      <c r="C128" s="3">
        <v>10</v>
      </c>
      <c r="D128" s="3" t="s">
        <v>20</v>
      </c>
      <c r="E128" s="1" t="s">
        <v>206</v>
      </c>
      <c r="F128" s="3"/>
      <c r="G128" s="8">
        <v>820.67700000000002</v>
      </c>
      <c r="H128" s="9">
        <f>H129+H130</f>
        <v>0</v>
      </c>
      <c r="I128" s="8">
        <f t="shared" si="2"/>
        <v>820.67700000000002</v>
      </c>
      <c r="J128" s="8">
        <v>820.67700000000002</v>
      </c>
      <c r="K128" s="9">
        <f>K129+K130</f>
        <v>0</v>
      </c>
      <c r="L128" s="8">
        <f t="shared" si="3"/>
        <v>820.67700000000002</v>
      </c>
    </row>
    <row r="129" spans="1:12" ht="48.75" customHeight="1">
      <c r="A129" s="2" t="s">
        <v>33</v>
      </c>
      <c r="B129" s="3" t="s">
        <v>5</v>
      </c>
      <c r="C129" s="3">
        <v>10</v>
      </c>
      <c r="D129" s="3" t="s">
        <v>20</v>
      </c>
      <c r="E129" s="1" t="s">
        <v>206</v>
      </c>
      <c r="F129" s="3">
        <v>200</v>
      </c>
      <c r="G129" s="8">
        <v>0</v>
      </c>
      <c r="H129" s="9"/>
      <c r="I129" s="8">
        <f t="shared" si="2"/>
        <v>0</v>
      </c>
      <c r="J129" s="8">
        <v>0</v>
      </c>
      <c r="K129" s="9"/>
      <c r="L129" s="8">
        <f t="shared" si="3"/>
        <v>0</v>
      </c>
    </row>
    <row r="130" spans="1:12" ht="37.5" customHeight="1">
      <c r="A130" s="2" t="s">
        <v>170</v>
      </c>
      <c r="B130" s="3" t="s">
        <v>5</v>
      </c>
      <c r="C130" s="3">
        <v>10</v>
      </c>
      <c r="D130" s="3" t="s">
        <v>20</v>
      </c>
      <c r="E130" s="1" t="s">
        <v>206</v>
      </c>
      <c r="F130" s="3">
        <v>300</v>
      </c>
      <c r="G130" s="8">
        <v>820.67700000000002</v>
      </c>
      <c r="H130" s="9"/>
      <c r="I130" s="8">
        <f t="shared" si="2"/>
        <v>820.67700000000002</v>
      </c>
      <c r="J130" s="8">
        <v>820.67700000000002</v>
      </c>
      <c r="K130" s="9"/>
      <c r="L130" s="8">
        <f t="shared" si="3"/>
        <v>820.67700000000002</v>
      </c>
    </row>
    <row r="131" spans="1:12" ht="51.75" customHeight="1">
      <c r="A131" s="2" t="s">
        <v>179</v>
      </c>
      <c r="B131" s="3" t="s">
        <v>5</v>
      </c>
      <c r="C131" s="3">
        <v>10</v>
      </c>
      <c r="D131" s="3" t="s">
        <v>21</v>
      </c>
      <c r="E131" s="1" t="s">
        <v>180</v>
      </c>
      <c r="F131" s="3"/>
      <c r="G131" s="8">
        <v>80</v>
      </c>
      <c r="H131" s="9">
        <f>H132</f>
        <v>0</v>
      </c>
      <c r="I131" s="8">
        <f t="shared" si="2"/>
        <v>80</v>
      </c>
      <c r="J131" s="8">
        <v>80</v>
      </c>
      <c r="K131" s="9">
        <f>K132</f>
        <v>0</v>
      </c>
      <c r="L131" s="8">
        <f t="shared" si="3"/>
        <v>80</v>
      </c>
    </row>
    <row r="132" spans="1:12" ht="49.5" customHeight="1">
      <c r="A132" s="2" t="s">
        <v>33</v>
      </c>
      <c r="B132" s="3" t="s">
        <v>5</v>
      </c>
      <c r="C132" s="3">
        <v>10</v>
      </c>
      <c r="D132" s="3" t="s">
        <v>21</v>
      </c>
      <c r="E132" s="1" t="s">
        <v>180</v>
      </c>
      <c r="F132" s="3">
        <v>200</v>
      </c>
      <c r="G132" s="8">
        <v>80</v>
      </c>
      <c r="H132" s="9"/>
      <c r="I132" s="8">
        <f t="shared" si="2"/>
        <v>80</v>
      </c>
      <c r="J132" s="8">
        <v>80</v>
      </c>
      <c r="K132" s="9"/>
      <c r="L132" s="8">
        <f t="shared" si="3"/>
        <v>80</v>
      </c>
    </row>
    <row r="133" spans="1:12" ht="54.75" customHeight="1">
      <c r="A133" s="10" t="s">
        <v>177</v>
      </c>
      <c r="B133" s="3" t="s">
        <v>5</v>
      </c>
      <c r="C133" s="3">
        <v>10</v>
      </c>
      <c r="D133" s="3" t="s">
        <v>21</v>
      </c>
      <c r="E133" s="1" t="s">
        <v>178</v>
      </c>
      <c r="F133" s="3"/>
      <c r="G133" s="8">
        <v>175.774</v>
      </c>
      <c r="H133" s="9">
        <f>H134</f>
        <v>0</v>
      </c>
      <c r="I133" s="8">
        <f t="shared" si="2"/>
        <v>175.774</v>
      </c>
      <c r="J133" s="8">
        <v>175.774</v>
      </c>
      <c r="K133" s="9">
        <f>K134</f>
        <v>0</v>
      </c>
      <c r="L133" s="8">
        <f t="shared" si="3"/>
        <v>175.774</v>
      </c>
    </row>
    <row r="134" spans="1:12" ht="51.75" customHeight="1">
      <c r="A134" s="2" t="s">
        <v>33</v>
      </c>
      <c r="B134" s="3" t="s">
        <v>5</v>
      </c>
      <c r="C134" s="3">
        <v>10</v>
      </c>
      <c r="D134" s="3" t="s">
        <v>21</v>
      </c>
      <c r="E134" s="1" t="s">
        <v>178</v>
      </c>
      <c r="F134" s="3">
        <v>200</v>
      </c>
      <c r="G134" s="8">
        <v>175.774</v>
      </c>
      <c r="H134" s="9"/>
      <c r="I134" s="8">
        <f t="shared" si="2"/>
        <v>175.774</v>
      </c>
      <c r="J134" s="8">
        <v>175.774</v>
      </c>
      <c r="K134" s="9"/>
      <c r="L134" s="8">
        <f t="shared" si="3"/>
        <v>175.774</v>
      </c>
    </row>
    <row r="135" spans="1:12" ht="48" customHeight="1">
      <c r="A135" s="2" t="s">
        <v>176</v>
      </c>
      <c r="B135" s="3" t="s">
        <v>5</v>
      </c>
      <c r="C135" s="3">
        <v>10</v>
      </c>
      <c r="D135" s="3" t="s">
        <v>21</v>
      </c>
      <c r="E135" s="12" t="s">
        <v>204</v>
      </c>
      <c r="F135" s="3"/>
      <c r="G135" s="8">
        <v>158.58799999999999</v>
      </c>
      <c r="H135" s="9">
        <f>H136</f>
        <v>0</v>
      </c>
      <c r="I135" s="8">
        <f t="shared" si="2"/>
        <v>158.58799999999999</v>
      </c>
      <c r="J135" s="8">
        <v>158.58799999999999</v>
      </c>
      <c r="K135" s="9">
        <f>K136</f>
        <v>0</v>
      </c>
      <c r="L135" s="8">
        <f t="shared" si="3"/>
        <v>158.58799999999999</v>
      </c>
    </row>
    <row r="136" spans="1:12" ht="39" customHeight="1">
      <c r="A136" s="2" t="s">
        <v>170</v>
      </c>
      <c r="B136" s="3" t="s">
        <v>5</v>
      </c>
      <c r="C136" s="3">
        <v>10</v>
      </c>
      <c r="D136" s="3" t="s">
        <v>21</v>
      </c>
      <c r="E136" s="12" t="s">
        <v>204</v>
      </c>
      <c r="F136" s="3">
        <v>300</v>
      </c>
      <c r="G136" s="8">
        <v>158.58799999999999</v>
      </c>
      <c r="H136" s="9"/>
      <c r="I136" s="8">
        <f t="shared" si="2"/>
        <v>158.58799999999999</v>
      </c>
      <c r="J136" s="8">
        <v>158.58799999999999</v>
      </c>
      <c r="K136" s="9"/>
      <c r="L136" s="8">
        <f t="shared" si="3"/>
        <v>158.58799999999999</v>
      </c>
    </row>
    <row r="137" spans="1:12" ht="61.5" customHeight="1">
      <c r="A137" s="2" t="s">
        <v>238</v>
      </c>
      <c r="B137" s="3" t="s">
        <v>5</v>
      </c>
      <c r="C137" s="3">
        <v>10</v>
      </c>
      <c r="D137" s="3" t="s">
        <v>21</v>
      </c>
      <c r="E137" s="1" t="s">
        <v>239</v>
      </c>
      <c r="F137" s="14"/>
      <c r="G137" s="8">
        <v>2.4729999999999999</v>
      </c>
      <c r="H137" s="9">
        <f>H138</f>
        <v>0</v>
      </c>
      <c r="I137" s="8">
        <f t="shared" si="2"/>
        <v>2.4729999999999999</v>
      </c>
      <c r="J137" s="8">
        <v>2.4729999999999999</v>
      </c>
      <c r="K137" s="9">
        <f>K138</f>
        <v>0</v>
      </c>
      <c r="L137" s="8">
        <f t="shared" si="3"/>
        <v>2.4729999999999999</v>
      </c>
    </row>
    <row r="138" spans="1:12" ht="37.5" customHeight="1">
      <c r="A138" s="2" t="s">
        <v>170</v>
      </c>
      <c r="B138" s="3" t="s">
        <v>5</v>
      </c>
      <c r="C138" s="3">
        <v>10</v>
      </c>
      <c r="D138" s="3" t="s">
        <v>21</v>
      </c>
      <c r="E138" s="1" t="s">
        <v>239</v>
      </c>
      <c r="F138" s="3">
        <v>300</v>
      </c>
      <c r="G138" s="8">
        <v>2.4729999999999999</v>
      </c>
      <c r="H138" s="9"/>
      <c r="I138" s="8">
        <f t="shared" si="2"/>
        <v>2.4729999999999999</v>
      </c>
      <c r="J138" s="8">
        <v>2.4729999999999999</v>
      </c>
      <c r="K138" s="9"/>
      <c r="L138" s="8">
        <f t="shared" si="3"/>
        <v>2.4729999999999999</v>
      </c>
    </row>
    <row r="139" spans="1:12" ht="49.5" customHeight="1">
      <c r="A139" s="2" t="s">
        <v>174</v>
      </c>
      <c r="B139" s="3" t="s">
        <v>5</v>
      </c>
      <c r="C139" s="3">
        <v>10</v>
      </c>
      <c r="D139" s="3" t="s">
        <v>21</v>
      </c>
      <c r="E139" s="1" t="s">
        <v>175</v>
      </c>
      <c r="F139" s="3"/>
      <c r="G139" s="8">
        <v>40.692</v>
      </c>
      <c r="H139" s="9">
        <f>H140</f>
        <v>0</v>
      </c>
      <c r="I139" s="8">
        <f t="shared" si="2"/>
        <v>40.692</v>
      </c>
      <c r="J139" s="8">
        <v>40.692</v>
      </c>
      <c r="K139" s="9">
        <f>K140</f>
        <v>0</v>
      </c>
      <c r="L139" s="8">
        <f t="shared" si="3"/>
        <v>40.692</v>
      </c>
    </row>
    <row r="140" spans="1:12" ht="51.75" customHeight="1">
      <c r="A140" s="2" t="s">
        <v>33</v>
      </c>
      <c r="B140" s="3" t="s">
        <v>5</v>
      </c>
      <c r="C140" s="3">
        <v>10</v>
      </c>
      <c r="D140" s="3" t="s">
        <v>21</v>
      </c>
      <c r="E140" s="1" t="s">
        <v>175</v>
      </c>
      <c r="F140" s="3">
        <v>200</v>
      </c>
      <c r="G140" s="8">
        <v>40.692</v>
      </c>
      <c r="H140" s="9"/>
      <c r="I140" s="8">
        <f t="shared" si="2"/>
        <v>40.692</v>
      </c>
      <c r="J140" s="8">
        <v>40.692</v>
      </c>
      <c r="K140" s="9"/>
      <c r="L140" s="8">
        <f t="shared" si="3"/>
        <v>40.692</v>
      </c>
    </row>
    <row r="141" spans="1:12" ht="53.25" customHeight="1">
      <c r="A141" s="2" t="s">
        <v>172</v>
      </c>
      <c r="B141" s="3" t="s">
        <v>5</v>
      </c>
      <c r="C141" s="3">
        <v>10</v>
      </c>
      <c r="D141" s="3" t="s">
        <v>21</v>
      </c>
      <c r="E141" s="1" t="s">
        <v>173</v>
      </c>
      <c r="F141" s="3"/>
      <c r="G141" s="8">
        <v>18</v>
      </c>
      <c r="H141" s="9">
        <f>H142</f>
        <v>0</v>
      </c>
      <c r="I141" s="8">
        <f t="shared" si="2"/>
        <v>18</v>
      </c>
      <c r="J141" s="8">
        <v>18</v>
      </c>
      <c r="K141" s="9">
        <f>K142</f>
        <v>0</v>
      </c>
      <c r="L141" s="8">
        <f t="shared" si="3"/>
        <v>18</v>
      </c>
    </row>
    <row r="142" spans="1:12" ht="54.75" customHeight="1">
      <c r="A142" s="2" t="s">
        <v>33</v>
      </c>
      <c r="B142" s="3" t="s">
        <v>5</v>
      </c>
      <c r="C142" s="3">
        <v>10</v>
      </c>
      <c r="D142" s="3" t="s">
        <v>21</v>
      </c>
      <c r="E142" s="1" t="s">
        <v>173</v>
      </c>
      <c r="F142" s="3">
        <v>200</v>
      </c>
      <c r="G142" s="8">
        <v>18</v>
      </c>
      <c r="H142" s="9"/>
      <c r="I142" s="8">
        <f t="shared" si="2"/>
        <v>18</v>
      </c>
      <c r="J142" s="8">
        <v>18</v>
      </c>
      <c r="K142" s="9"/>
      <c r="L142" s="8">
        <f t="shared" si="3"/>
        <v>18</v>
      </c>
    </row>
    <row r="143" spans="1:12" ht="48" customHeight="1">
      <c r="A143" s="10" t="s">
        <v>171</v>
      </c>
      <c r="B143" s="3" t="s">
        <v>5</v>
      </c>
      <c r="C143" s="3">
        <v>10</v>
      </c>
      <c r="D143" s="3" t="s">
        <v>21</v>
      </c>
      <c r="E143" s="1" t="s">
        <v>244</v>
      </c>
      <c r="F143" s="3"/>
      <c r="G143" s="8">
        <v>150.0488</v>
      </c>
      <c r="H143" s="9">
        <f>H144</f>
        <v>0</v>
      </c>
      <c r="I143" s="8">
        <f t="shared" si="2"/>
        <v>150.0488</v>
      </c>
      <c r="J143" s="8">
        <v>150.0488</v>
      </c>
      <c r="K143" s="9">
        <f>K144</f>
        <v>0</v>
      </c>
      <c r="L143" s="8">
        <f t="shared" si="3"/>
        <v>150.0488</v>
      </c>
    </row>
    <row r="144" spans="1:12" ht="39.75" customHeight="1">
      <c r="A144" s="2" t="s">
        <v>170</v>
      </c>
      <c r="B144" s="3" t="s">
        <v>5</v>
      </c>
      <c r="C144" s="3">
        <v>10</v>
      </c>
      <c r="D144" s="3" t="s">
        <v>21</v>
      </c>
      <c r="E144" s="1" t="s">
        <v>244</v>
      </c>
      <c r="F144" s="3">
        <v>300</v>
      </c>
      <c r="G144" s="8">
        <v>150.0488</v>
      </c>
      <c r="H144" s="9"/>
      <c r="I144" s="8">
        <f t="shared" ref="I144:I207" si="4">G144+H144</f>
        <v>150.0488</v>
      </c>
      <c r="J144" s="8">
        <v>150.0488</v>
      </c>
      <c r="K144" s="9"/>
      <c r="L144" s="8">
        <f t="shared" ref="L144:L207" si="5">J144+K144</f>
        <v>150.0488</v>
      </c>
    </row>
    <row r="145" spans="1:12" ht="83.25" customHeight="1">
      <c r="A145" s="2" t="s">
        <v>282</v>
      </c>
      <c r="B145" s="3" t="s">
        <v>5</v>
      </c>
      <c r="C145" s="3">
        <v>10</v>
      </c>
      <c r="D145" s="3" t="s">
        <v>21</v>
      </c>
      <c r="E145" s="12" t="s">
        <v>283</v>
      </c>
      <c r="F145" s="3"/>
      <c r="G145" s="8">
        <v>0</v>
      </c>
      <c r="H145" s="9">
        <f>H146</f>
        <v>0</v>
      </c>
      <c r="I145" s="8">
        <f t="shared" si="4"/>
        <v>0</v>
      </c>
      <c r="J145" s="8">
        <v>0</v>
      </c>
      <c r="K145" s="9">
        <f>K146</f>
        <v>0</v>
      </c>
      <c r="L145" s="8">
        <f t="shared" si="5"/>
        <v>0</v>
      </c>
    </row>
    <row r="146" spans="1:12" ht="42.75" customHeight="1">
      <c r="A146" s="2" t="s">
        <v>33</v>
      </c>
      <c r="B146" s="3" t="s">
        <v>5</v>
      </c>
      <c r="C146" s="3">
        <v>10</v>
      </c>
      <c r="D146" s="3" t="s">
        <v>21</v>
      </c>
      <c r="E146" s="12" t="s">
        <v>283</v>
      </c>
      <c r="F146" s="3">
        <v>200</v>
      </c>
      <c r="G146" s="8">
        <v>0</v>
      </c>
      <c r="H146" s="9"/>
      <c r="I146" s="8">
        <f t="shared" si="4"/>
        <v>0</v>
      </c>
      <c r="J146" s="8">
        <v>0</v>
      </c>
      <c r="K146" s="9"/>
      <c r="L146" s="8">
        <f t="shared" si="5"/>
        <v>0</v>
      </c>
    </row>
    <row r="147" spans="1:12" ht="60.75" customHeight="1">
      <c r="A147" s="10" t="s">
        <v>169</v>
      </c>
      <c r="B147" s="3" t="s">
        <v>5</v>
      </c>
      <c r="C147" s="3">
        <v>10</v>
      </c>
      <c r="D147" s="3" t="s">
        <v>21</v>
      </c>
      <c r="E147" s="1" t="s">
        <v>205</v>
      </c>
      <c r="F147" s="3"/>
      <c r="G147" s="8">
        <v>168.45840000000001</v>
      </c>
      <c r="H147" s="9">
        <f>H148</f>
        <v>0</v>
      </c>
      <c r="I147" s="8">
        <f t="shared" si="4"/>
        <v>168.45840000000001</v>
      </c>
      <c r="J147" s="8">
        <v>168.45840000000001</v>
      </c>
      <c r="K147" s="9">
        <f>K148</f>
        <v>0</v>
      </c>
      <c r="L147" s="8">
        <f t="shared" si="5"/>
        <v>168.45840000000001</v>
      </c>
    </row>
    <row r="148" spans="1:12" ht="38.25" customHeight="1">
      <c r="A148" s="2" t="s">
        <v>170</v>
      </c>
      <c r="B148" s="3" t="s">
        <v>5</v>
      </c>
      <c r="C148" s="3">
        <v>10</v>
      </c>
      <c r="D148" s="3" t="s">
        <v>21</v>
      </c>
      <c r="E148" s="1" t="s">
        <v>205</v>
      </c>
      <c r="F148" s="3">
        <v>300</v>
      </c>
      <c r="G148" s="8">
        <v>168.45840000000001</v>
      </c>
      <c r="H148" s="9"/>
      <c r="I148" s="8">
        <f t="shared" si="4"/>
        <v>168.45840000000001</v>
      </c>
      <c r="J148" s="8">
        <v>168.45840000000001</v>
      </c>
      <c r="K148" s="9"/>
      <c r="L148" s="8">
        <f t="shared" si="5"/>
        <v>168.45840000000001</v>
      </c>
    </row>
    <row r="149" spans="1:12" ht="71.25" customHeight="1">
      <c r="A149" s="10" t="s">
        <v>167</v>
      </c>
      <c r="B149" s="3" t="s">
        <v>5</v>
      </c>
      <c r="C149" s="3">
        <v>10</v>
      </c>
      <c r="D149" s="3" t="s">
        <v>22</v>
      </c>
      <c r="E149" s="12" t="s">
        <v>168</v>
      </c>
      <c r="F149" s="3"/>
      <c r="G149" s="8">
        <v>2146.9139999999998</v>
      </c>
      <c r="H149" s="9">
        <f>H150</f>
        <v>0</v>
      </c>
      <c r="I149" s="8">
        <f t="shared" si="4"/>
        <v>2146.9139999999998</v>
      </c>
      <c r="J149" s="8">
        <v>2146.9139999999998</v>
      </c>
      <c r="K149" s="9">
        <f>K150</f>
        <v>0</v>
      </c>
      <c r="L149" s="8">
        <f t="shared" si="5"/>
        <v>2146.9139999999998</v>
      </c>
    </row>
    <row r="150" spans="1:12" ht="50.25" customHeight="1">
      <c r="A150" s="2" t="s">
        <v>194</v>
      </c>
      <c r="B150" s="3" t="s">
        <v>5</v>
      </c>
      <c r="C150" s="3">
        <v>10</v>
      </c>
      <c r="D150" s="3" t="s">
        <v>22</v>
      </c>
      <c r="E150" s="12" t="s">
        <v>168</v>
      </c>
      <c r="F150" s="3">
        <v>400</v>
      </c>
      <c r="G150" s="8">
        <v>2146.9139999999998</v>
      </c>
      <c r="H150" s="9"/>
      <c r="I150" s="8">
        <f t="shared" si="4"/>
        <v>2146.9139999999998</v>
      </c>
      <c r="J150" s="8">
        <v>2146.9139999999998</v>
      </c>
      <c r="K150" s="9"/>
      <c r="L150" s="8">
        <f t="shared" si="5"/>
        <v>2146.9139999999998</v>
      </c>
    </row>
    <row r="151" spans="1:12" ht="45.75" customHeight="1">
      <c r="A151" s="10" t="s">
        <v>165</v>
      </c>
      <c r="B151" s="3" t="s">
        <v>5</v>
      </c>
      <c r="C151" s="3">
        <v>10</v>
      </c>
      <c r="D151" s="3" t="s">
        <v>29</v>
      </c>
      <c r="E151" s="12" t="s">
        <v>166</v>
      </c>
      <c r="F151" s="3"/>
      <c r="G151" s="8">
        <v>384.17060000000004</v>
      </c>
      <c r="H151" s="9">
        <f>H152</f>
        <v>0</v>
      </c>
      <c r="I151" s="8">
        <f t="shared" si="4"/>
        <v>384.17060000000004</v>
      </c>
      <c r="J151" s="8">
        <v>384.17060000000004</v>
      </c>
      <c r="K151" s="9">
        <f>K152</f>
        <v>0</v>
      </c>
      <c r="L151" s="8">
        <f t="shared" si="5"/>
        <v>384.17060000000004</v>
      </c>
    </row>
    <row r="152" spans="1:12" ht="56.25" customHeight="1">
      <c r="A152" s="2" t="s">
        <v>72</v>
      </c>
      <c r="B152" s="3" t="s">
        <v>5</v>
      </c>
      <c r="C152" s="3">
        <v>10</v>
      </c>
      <c r="D152" s="3" t="s">
        <v>29</v>
      </c>
      <c r="E152" s="12" t="s">
        <v>166</v>
      </c>
      <c r="F152" s="3">
        <v>600</v>
      </c>
      <c r="G152" s="8">
        <v>384.17060000000004</v>
      </c>
      <c r="H152" s="9"/>
      <c r="I152" s="8">
        <f t="shared" si="4"/>
        <v>384.17060000000004</v>
      </c>
      <c r="J152" s="8">
        <v>384.17060000000004</v>
      </c>
      <c r="K152" s="9"/>
      <c r="L152" s="8">
        <f t="shared" si="5"/>
        <v>384.17060000000004</v>
      </c>
    </row>
    <row r="153" spans="1:12" ht="42" customHeight="1">
      <c r="A153" s="6" t="s">
        <v>6</v>
      </c>
      <c r="B153" s="7" t="s">
        <v>3</v>
      </c>
      <c r="C153" s="7"/>
      <c r="D153" s="7"/>
      <c r="E153" s="7"/>
      <c r="F153" s="7"/>
      <c r="G153" s="8">
        <v>4996.2610000000013</v>
      </c>
      <c r="H153" s="9">
        <f>H154</f>
        <v>0</v>
      </c>
      <c r="I153" s="8">
        <f t="shared" si="4"/>
        <v>4996.2610000000013</v>
      </c>
      <c r="J153" s="8">
        <v>4996.2610000000013</v>
      </c>
      <c r="K153" s="9">
        <f>K154</f>
        <v>0</v>
      </c>
      <c r="L153" s="8">
        <f t="shared" si="5"/>
        <v>4996.2610000000013</v>
      </c>
    </row>
    <row r="154" spans="1:12" ht="35.25" customHeight="1">
      <c r="A154" s="2" t="s">
        <v>12</v>
      </c>
      <c r="B154" s="3" t="s">
        <v>3</v>
      </c>
      <c r="C154" s="3"/>
      <c r="D154" s="3"/>
      <c r="E154" s="3"/>
      <c r="F154" s="3"/>
      <c r="G154" s="8">
        <v>4996.2610000000013</v>
      </c>
      <c r="H154" s="9">
        <f>H155+H159+H163+H161</f>
        <v>0</v>
      </c>
      <c r="I154" s="8">
        <f t="shared" si="4"/>
        <v>4996.2610000000013</v>
      </c>
      <c r="J154" s="8">
        <v>4996.2610000000013</v>
      </c>
      <c r="K154" s="9">
        <f>K155+K159+K163+K161</f>
        <v>0</v>
      </c>
      <c r="L154" s="8">
        <f t="shared" si="5"/>
        <v>4996.2610000000013</v>
      </c>
    </row>
    <row r="155" spans="1:12" ht="50.25" customHeight="1">
      <c r="A155" s="2" t="s">
        <v>32</v>
      </c>
      <c r="B155" s="3" t="s">
        <v>3</v>
      </c>
      <c r="C155" s="3" t="s">
        <v>20</v>
      </c>
      <c r="D155" s="3" t="s">
        <v>29</v>
      </c>
      <c r="E155" s="1" t="s">
        <v>35</v>
      </c>
      <c r="F155" s="3"/>
      <c r="G155" s="8">
        <v>4377.7740000000003</v>
      </c>
      <c r="H155" s="9">
        <f>H156+H157+H158</f>
        <v>0</v>
      </c>
      <c r="I155" s="8">
        <f t="shared" si="4"/>
        <v>4377.7740000000003</v>
      </c>
      <c r="J155" s="8">
        <v>4377.7740000000003</v>
      </c>
      <c r="K155" s="9">
        <f>K156+K157+K158</f>
        <v>0</v>
      </c>
      <c r="L155" s="8">
        <f t="shared" si="5"/>
        <v>4377.7740000000003</v>
      </c>
    </row>
    <row r="156" spans="1:12" ht="89.25" customHeight="1">
      <c r="A156" s="2" t="s">
        <v>102</v>
      </c>
      <c r="B156" s="3" t="s">
        <v>3</v>
      </c>
      <c r="C156" s="3" t="s">
        <v>20</v>
      </c>
      <c r="D156" s="3" t="s">
        <v>29</v>
      </c>
      <c r="E156" s="1" t="s">
        <v>35</v>
      </c>
      <c r="F156" s="3">
        <v>100</v>
      </c>
      <c r="G156" s="8">
        <v>4377.7739999999994</v>
      </c>
      <c r="H156" s="9"/>
      <c r="I156" s="8">
        <f t="shared" si="4"/>
        <v>4377.7739999999994</v>
      </c>
      <c r="J156" s="8">
        <v>4377.7739999999994</v>
      </c>
      <c r="K156" s="9"/>
      <c r="L156" s="8">
        <f t="shared" si="5"/>
        <v>4377.7739999999994</v>
      </c>
    </row>
    <row r="157" spans="1:12" ht="52.5" customHeight="1">
      <c r="A157" s="2" t="s">
        <v>33</v>
      </c>
      <c r="B157" s="3" t="s">
        <v>3</v>
      </c>
      <c r="C157" s="3" t="s">
        <v>20</v>
      </c>
      <c r="D157" s="3" t="s">
        <v>29</v>
      </c>
      <c r="E157" s="1" t="s">
        <v>35</v>
      </c>
      <c r="F157" s="3">
        <v>200</v>
      </c>
      <c r="G157" s="8">
        <v>0</v>
      </c>
      <c r="H157" s="9"/>
      <c r="I157" s="8">
        <f t="shared" si="4"/>
        <v>0</v>
      </c>
      <c r="J157" s="8">
        <v>0</v>
      </c>
      <c r="K157" s="9"/>
      <c r="L157" s="8">
        <f t="shared" si="5"/>
        <v>0</v>
      </c>
    </row>
    <row r="158" spans="1:12" ht="47.25" customHeight="1">
      <c r="A158" s="2" t="s">
        <v>34</v>
      </c>
      <c r="B158" s="3" t="s">
        <v>3</v>
      </c>
      <c r="C158" s="3" t="s">
        <v>20</v>
      </c>
      <c r="D158" s="3" t="s">
        <v>29</v>
      </c>
      <c r="E158" s="1" t="s">
        <v>35</v>
      </c>
      <c r="F158" s="3">
        <v>800</v>
      </c>
      <c r="G158" s="8">
        <v>0</v>
      </c>
      <c r="H158" s="9"/>
      <c r="I158" s="8">
        <f t="shared" si="4"/>
        <v>0</v>
      </c>
      <c r="J158" s="8">
        <v>0</v>
      </c>
      <c r="K158" s="9"/>
      <c r="L158" s="8">
        <f t="shared" si="5"/>
        <v>0</v>
      </c>
    </row>
    <row r="159" spans="1:12" ht="42" customHeight="1">
      <c r="A159" s="10" t="s">
        <v>60</v>
      </c>
      <c r="B159" s="3" t="s">
        <v>3</v>
      </c>
      <c r="C159" s="3" t="s">
        <v>20</v>
      </c>
      <c r="D159" s="3">
        <v>11</v>
      </c>
      <c r="E159" s="1" t="s">
        <v>61</v>
      </c>
      <c r="F159" s="3"/>
      <c r="G159" s="8">
        <v>500</v>
      </c>
      <c r="H159" s="9">
        <f>H160</f>
        <v>0</v>
      </c>
      <c r="I159" s="8">
        <f t="shared" si="4"/>
        <v>500</v>
      </c>
      <c r="J159" s="8">
        <v>500</v>
      </c>
      <c r="K159" s="9">
        <f>K160</f>
        <v>0</v>
      </c>
      <c r="L159" s="8">
        <f t="shared" si="5"/>
        <v>500</v>
      </c>
    </row>
    <row r="160" spans="1:12" ht="36" customHeight="1">
      <c r="A160" s="2" t="s">
        <v>34</v>
      </c>
      <c r="B160" s="3" t="s">
        <v>3</v>
      </c>
      <c r="C160" s="3" t="s">
        <v>20</v>
      </c>
      <c r="D160" s="3">
        <v>11</v>
      </c>
      <c r="E160" s="1" t="s">
        <v>61</v>
      </c>
      <c r="F160" s="3">
        <v>800</v>
      </c>
      <c r="G160" s="8">
        <v>500</v>
      </c>
      <c r="H160" s="9"/>
      <c r="I160" s="8">
        <f t="shared" si="4"/>
        <v>500</v>
      </c>
      <c r="J160" s="8">
        <v>500</v>
      </c>
      <c r="K160" s="9"/>
      <c r="L160" s="8">
        <f t="shared" si="5"/>
        <v>500</v>
      </c>
    </row>
    <row r="161" spans="1:12" ht="138" customHeight="1">
      <c r="A161" s="4" t="s">
        <v>297</v>
      </c>
      <c r="B161" s="3" t="s">
        <v>3</v>
      </c>
      <c r="C161" s="3" t="s">
        <v>20</v>
      </c>
      <c r="D161" s="3">
        <v>13</v>
      </c>
      <c r="E161" s="1" t="s">
        <v>296</v>
      </c>
      <c r="F161" s="3"/>
      <c r="G161" s="8">
        <v>0</v>
      </c>
      <c r="H161" s="9">
        <f>H162</f>
        <v>0</v>
      </c>
      <c r="I161" s="8">
        <f t="shared" si="4"/>
        <v>0</v>
      </c>
      <c r="J161" s="8">
        <v>0</v>
      </c>
      <c r="K161" s="9">
        <f>K162</f>
        <v>0</v>
      </c>
      <c r="L161" s="8">
        <f t="shared" si="5"/>
        <v>0</v>
      </c>
    </row>
    <row r="162" spans="1:12" ht="36" customHeight="1">
      <c r="A162" s="4" t="s">
        <v>59</v>
      </c>
      <c r="B162" s="3" t="s">
        <v>3</v>
      </c>
      <c r="C162" s="3" t="s">
        <v>20</v>
      </c>
      <c r="D162" s="3">
        <v>13</v>
      </c>
      <c r="E162" s="1" t="s">
        <v>296</v>
      </c>
      <c r="F162" s="3">
        <v>800</v>
      </c>
      <c r="G162" s="8">
        <v>0</v>
      </c>
      <c r="H162" s="9"/>
      <c r="I162" s="8">
        <f t="shared" si="4"/>
        <v>0</v>
      </c>
      <c r="J162" s="8">
        <v>0</v>
      </c>
      <c r="K162" s="9"/>
      <c r="L162" s="8">
        <f t="shared" si="5"/>
        <v>0</v>
      </c>
    </row>
    <row r="163" spans="1:12" ht="23.25" customHeight="1">
      <c r="A163" s="10" t="s">
        <v>55</v>
      </c>
      <c r="B163" s="3" t="s">
        <v>3</v>
      </c>
      <c r="C163" s="3" t="s">
        <v>22</v>
      </c>
      <c r="D163" s="3">
        <v>10</v>
      </c>
      <c r="E163" s="1" t="s">
        <v>56</v>
      </c>
      <c r="F163" s="3"/>
      <c r="G163" s="8">
        <v>118.48700000000001</v>
      </c>
      <c r="H163" s="9">
        <f>H164</f>
        <v>0</v>
      </c>
      <c r="I163" s="8">
        <f t="shared" si="4"/>
        <v>118.48700000000001</v>
      </c>
      <c r="J163" s="8">
        <v>118.48700000000001</v>
      </c>
      <c r="K163" s="9">
        <f>K164</f>
        <v>0</v>
      </c>
      <c r="L163" s="8">
        <f t="shared" si="5"/>
        <v>118.48700000000001</v>
      </c>
    </row>
    <row r="164" spans="1:12" ht="48" customHeight="1">
      <c r="A164" s="2" t="s">
        <v>33</v>
      </c>
      <c r="B164" s="3" t="s">
        <v>3</v>
      </c>
      <c r="C164" s="3" t="s">
        <v>22</v>
      </c>
      <c r="D164" s="3">
        <v>10</v>
      </c>
      <c r="E164" s="1" t="s">
        <v>56</v>
      </c>
      <c r="F164" s="3">
        <v>200</v>
      </c>
      <c r="G164" s="8">
        <v>118.48700000000001</v>
      </c>
      <c r="H164" s="9"/>
      <c r="I164" s="8">
        <f t="shared" si="4"/>
        <v>118.48700000000001</v>
      </c>
      <c r="J164" s="8">
        <v>118.48700000000001</v>
      </c>
      <c r="K164" s="9"/>
      <c r="L164" s="8">
        <f t="shared" si="5"/>
        <v>118.48700000000001</v>
      </c>
    </row>
    <row r="165" spans="1:12" ht="63.75" customHeight="1">
      <c r="A165" s="6" t="s">
        <v>16</v>
      </c>
      <c r="B165" s="7" t="s">
        <v>11</v>
      </c>
      <c r="C165" s="3"/>
      <c r="D165" s="3"/>
      <c r="E165" s="3"/>
      <c r="F165" s="3"/>
      <c r="G165" s="8">
        <v>7727.68905</v>
      </c>
      <c r="H165" s="9">
        <f>H166</f>
        <v>0</v>
      </c>
      <c r="I165" s="8">
        <f t="shared" si="4"/>
        <v>7727.68905</v>
      </c>
      <c r="J165" s="8">
        <v>5298.99784</v>
      </c>
      <c r="K165" s="9">
        <f>K166</f>
        <v>-227.62433999999999</v>
      </c>
      <c r="L165" s="8">
        <f t="shared" si="5"/>
        <v>5071.3734999999997</v>
      </c>
    </row>
    <row r="166" spans="1:12" ht="35.25" customHeight="1">
      <c r="A166" s="2" t="s">
        <v>12</v>
      </c>
      <c r="B166" s="3" t="s">
        <v>11</v>
      </c>
      <c r="C166" s="3"/>
      <c r="D166" s="3"/>
      <c r="E166" s="3"/>
      <c r="F166" s="3"/>
      <c r="G166" s="8">
        <v>7727.68905</v>
      </c>
      <c r="H166" s="9">
        <f>H167+H171+H173+H175+H178+H180+H182+H184</f>
        <v>0</v>
      </c>
      <c r="I166" s="8">
        <f t="shared" si="4"/>
        <v>7727.68905</v>
      </c>
      <c r="J166" s="8">
        <v>5298.99784</v>
      </c>
      <c r="K166" s="9">
        <f>K167+K171+K173+K175+K178+K180+K182+K184</f>
        <v>-227.62433999999999</v>
      </c>
      <c r="L166" s="8">
        <f t="shared" si="5"/>
        <v>5071.3734999999997</v>
      </c>
    </row>
    <row r="167" spans="1:12" ht="48" customHeight="1">
      <c r="A167" s="2" t="s">
        <v>32</v>
      </c>
      <c r="B167" s="3" t="s">
        <v>11</v>
      </c>
      <c r="C167" s="3" t="s">
        <v>20</v>
      </c>
      <c r="D167" s="3">
        <v>13</v>
      </c>
      <c r="E167" s="1" t="s">
        <v>35</v>
      </c>
      <c r="F167" s="3"/>
      <c r="G167" s="8">
        <v>3084.54</v>
      </c>
      <c r="H167" s="9">
        <f>H168+H169+H170</f>
        <v>0</v>
      </c>
      <c r="I167" s="8">
        <f t="shared" si="4"/>
        <v>3084.54</v>
      </c>
      <c r="J167" s="8">
        <v>3084.54</v>
      </c>
      <c r="K167" s="9">
        <f>K168+K169+K170</f>
        <v>0</v>
      </c>
      <c r="L167" s="8">
        <f t="shared" si="5"/>
        <v>3084.54</v>
      </c>
    </row>
    <row r="168" spans="1:12" ht="88.5" customHeight="1">
      <c r="A168" s="2" t="s">
        <v>102</v>
      </c>
      <c r="B168" s="3" t="s">
        <v>11</v>
      </c>
      <c r="C168" s="3" t="s">
        <v>20</v>
      </c>
      <c r="D168" s="3">
        <v>13</v>
      </c>
      <c r="E168" s="1" t="s">
        <v>35</v>
      </c>
      <c r="F168" s="3">
        <v>100</v>
      </c>
      <c r="G168" s="8">
        <v>3084.54</v>
      </c>
      <c r="H168" s="9"/>
      <c r="I168" s="8">
        <f t="shared" si="4"/>
        <v>3084.54</v>
      </c>
      <c r="J168" s="8">
        <v>3084.54</v>
      </c>
      <c r="K168" s="9"/>
      <c r="L168" s="8">
        <f t="shared" si="5"/>
        <v>3084.54</v>
      </c>
    </row>
    <row r="169" spans="1:12" ht="49.5" customHeight="1">
      <c r="A169" s="2" t="s">
        <v>33</v>
      </c>
      <c r="B169" s="3" t="s">
        <v>11</v>
      </c>
      <c r="C169" s="3" t="s">
        <v>20</v>
      </c>
      <c r="D169" s="3">
        <v>13</v>
      </c>
      <c r="E169" s="1" t="s">
        <v>35</v>
      </c>
      <c r="F169" s="3">
        <v>200</v>
      </c>
      <c r="G169" s="8">
        <v>0</v>
      </c>
      <c r="H169" s="9"/>
      <c r="I169" s="8">
        <f t="shared" si="4"/>
        <v>0</v>
      </c>
      <c r="J169" s="8">
        <v>0</v>
      </c>
      <c r="K169" s="9"/>
      <c r="L169" s="8">
        <f t="shared" si="5"/>
        <v>0</v>
      </c>
    </row>
    <row r="170" spans="1:12" ht="36.75" customHeight="1">
      <c r="A170" s="2" t="s">
        <v>34</v>
      </c>
      <c r="B170" s="3" t="s">
        <v>11</v>
      </c>
      <c r="C170" s="3" t="s">
        <v>20</v>
      </c>
      <c r="D170" s="3">
        <v>13</v>
      </c>
      <c r="E170" s="1" t="s">
        <v>35</v>
      </c>
      <c r="F170" s="3">
        <v>800</v>
      </c>
      <c r="G170" s="8">
        <v>0</v>
      </c>
      <c r="H170" s="9"/>
      <c r="I170" s="8">
        <f t="shared" si="4"/>
        <v>0</v>
      </c>
      <c r="J170" s="8">
        <v>0</v>
      </c>
      <c r="K170" s="9"/>
      <c r="L170" s="8">
        <f t="shared" si="5"/>
        <v>0</v>
      </c>
    </row>
    <row r="171" spans="1:12" ht="36.75" customHeight="1">
      <c r="A171" s="10" t="s">
        <v>190</v>
      </c>
      <c r="B171" s="3" t="s">
        <v>11</v>
      </c>
      <c r="C171" s="3" t="s">
        <v>20</v>
      </c>
      <c r="D171" s="3">
        <v>13</v>
      </c>
      <c r="E171" s="1" t="s">
        <v>191</v>
      </c>
      <c r="F171" s="3"/>
      <c r="G171" s="8">
        <v>0</v>
      </c>
      <c r="H171" s="9">
        <f>H172</f>
        <v>0</v>
      </c>
      <c r="I171" s="8">
        <f t="shared" si="4"/>
        <v>0</v>
      </c>
      <c r="J171" s="8">
        <v>0</v>
      </c>
      <c r="K171" s="9">
        <f>K172</f>
        <v>0</v>
      </c>
      <c r="L171" s="8">
        <f t="shared" si="5"/>
        <v>0</v>
      </c>
    </row>
    <row r="172" spans="1:12" ht="51" customHeight="1">
      <c r="A172" s="2" t="s">
        <v>194</v>
      </c>
      <c r="B172" s="3" t="s">
        <v>11</v>
      </c>
      <c r="C172" s="3" t="s">
        <v>20</v>
      </c>
      <c r="D172" s="3">
        <v>13</v>
      </c>
      <c r="E172" s="1" t="s">
        <v>191</v>
      </c>
      <c r="F172" s="3">
        <v>400</v>
      </c>
      <c r="G172" s="8">
        <v>0</v>
      </c>
      <c r="H172" s="9"/>
      <c r="I172" s="8">
        <f t="shared" si="4"/>
        <v>0</v>
      </c>
      <c r="J172" s="8">
        <v>0</v>
      </c>
      <c r="K172" s="9"/>
      <c r="L172" s="8">
        <f t="shared" si="5"/>
        <v>0</v>
      </c>
    </row>
    <row r="173" spans="1:12" ht="36.75" customHeight="1">
      <c r="A173" s="2" t="s">
        <v>241</v>
      </c>
      <c r="B173" s="3" t="s">
        <v>11</v>
      </c>
      <c r="C173" s="3" t="s">
        <v>20</v>
      </c>
      <c r="D173" s="3">
        <v>13</v>
      </c>
      <c r="E173" s="1" t="s">
        <v>242</v>
      </c>
      <c r="F173" s="3"/>
      <c r="G173" s="8">
        <v>396.1</v>
      </c>
      <c r="H173" s="9">
        <f>H174</f>
        <v>0</v>
      </c>
      <c r="I173" s="8">
        <f t="shared" si="4"/>
        <v>396.1</v>
      </c>
      <c r="J173" s="8">
        <v>396.1</v>
      </c>
      <c r="K173" s="9">
        <f>K174</f>
        <v>0</v>
      </c>
      <c r="L173" s="8">
        <f t="shared" si="5"/>
        <v>396.1</v>
      </c>
    </row>
    <row r="174" spans="1:12" ht="45.75" customHeight="1">
      <c r="A174" s="2" t="s">
        <v>33</v>
      </c>
      <c r="B174" s="3" t="s">
        <v>11</v>
      </c>
      <c r="C174" s="3" t="s">
        <v>20</v>
      </c>
      <c r="D174" s="3">
        <v>13</v>
      </c>
      <c r="E174" s="12" t="s">
        <v>242</v>
      </c>
      <c r="F174" s="3">
        <v>200</v>
      </c>
      <c r="G174" s="8">
        <v>396.1</v>
      </c>
      <c r="H174" s="9"/>
      <c r="I174" s="8">
        <f t="shared" si="4"/>
        <v>396.1</v>
      </c>
      <c r="J174" s="8">
        <v>396.1</v>
      </c>
      <c r="K174" s="9"/>
      <c r="L174" s="8">
        <f t="shared" si="5"/>
        <v>396.1</v>
      </c>
    </row>
    <row r="175" spans="1:12" ht="50.25" customHeight="1">
      <c r="A175" s="2" t="s">
        <v>47</v>
      </c>
      <c r="B175" s="3" t="s">
        <v>11</v>
      </c>
      <c r="C175" s="3" t="s">
        <v>20</v>
      </c>
      <c r="D175" s="3">
        <v>13</v>
      </c>
      <c r="E175" s="12" t="s">
        <v>48</v>
      </c>
      <c r="F175" s="3"/>
      <c r="G175" s="8">
        <v>608.57005000000004</v>
      </c>
      <c r="H175" s="9">
        <f>H176+H177</f>
        <v>0</v>
      </c>
      <c r="I175" s="8">
        <f t="shared" si="4"/>
        <v>608.57005000000004</v>
      </c>
      <c r="J175" s="8">
        <v>608.57005000000004</v>
      </c>
      <c r="K175" s="9">
        <f>K176+K177</f>
        <v>0</v>
      </c>
      <c r="L175" s="8">
        <f t="shared" si="5"/>
        <v>608.57005000000004</v>
      </c>
    </row>
    <row r="176" spans="1:12" ht="48" customHeight="1">
      <c r="A176" s="2" t="s">
        <v>33</v>
      </c>
      <c r="B176" s="3" t="s">
        <v>11</v>
      </c>
      <c r="C176" s="3" t="s">
        <v>20</v>
      </c>
      <c r="D176" s="3">
        <v>13</v>
      </c>
      <c r="E176" s="12" t="s">
        <v>48</v>
      </c>
      <c r="F176" s="3">
        <v>200</v>
      </c>
      <c r="G176" s="8">
        <v>608.57005000000004</v>
      </c>
      <c r="H176" s="9"/>
      <c r="I176" s="8">
        <f t="shared" si="4"/>
        <v>608.57005000000004</v>
      </c>
      <c r="J176" s="8">
        <v>608.57005000000004</v>
      </c>
      <c r="K176" s="9"/>
      <c r="L176" s="8">
        <f t="shared" si="5"/>
        <v>608.57005000000004</v>
      </c>
    </row>
    <row r="177" spans="1:12" ht="39.75" customHeight="1">
      <c r="A177" s="4" t="s">
        <v>34</v>
      </c>
      <c r="B177" s="3" t="s">
        <v>11</v>
      </c>
      <c r="C177" s="3" t="s">
        <v>20</v>
      </c>
      <c r="D177" s="3">
        <v>13</v>
      </c>
      <c r="E177" s="12" t="s">
        <v>48</v>
      </c>
      <c r="F177" s="3">
        <v>800</v>
      </c>
      <c r="G177" s="8">
        <v>0</v>
      </c>
      <c r="H177" s="9"/>
      <c r="I177" s="8">
        <f t="shared" si="4"/>
        <v>0</v>
      </c>
      <c r="J177" s="8">
        <v>0</v>
      </c>
      <c r="K177" s="9"/>
      <c r="L177" s="8">
        <f t="shared" si="5"/>
        <v>0</v>
      </c>
    </row>
    <row r="178" spans="1:12" ht="40.5" customHeight="1">
      <c r="A178" s="10" t="s">
        <v>55</v>
      </c>
      <c r="B178" s="3" t="s">
        <v>11</v>
      </c>
      <c r="C178" s="3" t="s">
        <v>22</v>
      </c>
      <c r="D178" s="3">
        <v>10</v>
      </c>
      <c r="E178" s="1" t="s">
        <v>56</v>
      </c>
      <c r="F178" s="3"/>
      <c r="G178" s="8">
        <v>152</v>
      </c>
      <c r="H178" s="9">
        <f>H179</f>
        <v>0</v>
      </c>
      <c r="I178" s="8">
        <f t="shared" si="4"/>
        <v>152</v>
      </c>
      <c r="J178" s="8">
        <v>152</v>
      </c>
      <c r="K178" s="9">
        <f>K179</f>
        <v>0</v>
      </c>
      <c r="L178" s="8">
        <f t="shared" si="5"/>
        <v>152</v>
      </c>
    </row>
    <row r="179" spans="1:12" ht="48" customHeight="1">
      <c r="A179" s="2" t="s">
        <v>33</v>
      </c>
      <c r="B179" s="3" t="s">
        <v>11</v>
      </c>
      <c r="C179" s="3" t="s">
        <v>22</v>
      </c>
      <c r="D179" s="3">
        <v>10</v>
      </c>
      <c r="E179" s="1" t="s">
        <v>56</v>
      </c>
      <c r="F179" s="3">
        <v>200</v>
      </c>
      <c r="G179" s="8">
        <v>152</v>
      </c>
      <c r="H179" s="9"/>
      <c r="I179" s="8">
        <f t="shared" si="4"/>
        <v>152</v>
      </c>
      <c r="J179" s="8">
        <v>152</v>
      </c>
      <c r="K179" s="9"/>
      <c r="L179" s="8">
        <f t="shared" si="5"/>
        <v>152</v>
      </c>
    </row>
    <row r="180" spans="1:12" ht="48" customHeight="1">
      <c r="A180" s="2" t="s">
        <v>234</v>
      </c>
      <c r="B180" s="3" t="s">
        <v>11</v>
      </c>
      <c r="C180" s="3" t="s">
        <v>22</v>
      </c>
      <c r="D180" s="3">
        <v>12</v>
      </c>
      <c r="E180" s="1" t="s">
        <v>245</v>
      </c>
      <c r="F180" s="3"/>
      <c r="G180" s="8">
        <v>0</v>
      </c>
      <c r="H180" s="9">
        <f>H181</f>
        <v>0</v>
      </c>
      <c r="I180" s="8">
        <f t="shared" si="4"/>
        <v>0</v>
      </c>
      <c r="J180" s="8">
        <v>0</v>
      </c>
      <c r="K180" s="9">
        <f>K181</f>
        <v>0</v>
      </c>
      <c r="L180" s="8">
        <f t="shared" si="5"/>
        <v>0</v>
      </c>
    </row>
    <row r="181" spans="1:12" ht="48" customHeight="1">
      <c r="A181" s="2" t="s">
        <v>33</v>
      </c>
      <c r="B181" s="3" t="s">
        <v>11</v>
      </c>
      <c r="C181" s="3" t="s">
        <v>22</v>
      </c>
      <c r="D181" s="3">
        <v>12</v>
      </c>
      <c r="E181" s="1" t="s">
        <v>245</v>
      </c>
      <c r="F181" s="3">
        <v>200</v>
      </c>
      <c r="G181" s="8">
        <v>0</v>
      </c>
      <c r="H181" s="9"/>
      <c r="I181" s="8">
        <f t="shared" si="4"/>
        <v>0</v>
      </c>
      <c r="J181" s="8">
        <v>0</v>
      </c>
      <c r="K181" s="9"/>
      <c r="L181" s="8">
        <f t="shared" si="5"/>
        <v>0</v>
      </c>
    </row>
    <row r="182" spans="1:12" ht="69" customHeight="1">
      <c r="A182" s="2" t="s">
        <v>62</v>
      </c>
      <c r="B182" s="3" t="s">
        <v>11</v>
      </c>
      <c r="C182" s="3" t="s">
        <v>22</v>
      </c>
      <c r="D182" s="3">
        <v>12</v>
      </c>
      <c r="E182" s="12" t="s">
        <v>63</v>
      </c>
      <c r="F182" s="3"/>
      <c r="G182" s="8">
        <v>200</v>
      </c>
      <c r="H182" s="9">
        <f>H183</f>
        <v>0</v>
      </c>
      <c r="I182" s="8">
        <f t="shared" si="4"/>
        <v>200</v>
      </c>
      <c r="J182" s="8">
        <v>200</v>
      </c>
      <c r="K182" s="9">
        <f>K183</f>
        <v>0</v>
      </c>
      <c r="L182" s="8">
        <f t="shared" si="5"/>
        <v>200</v>
      </c>
    </row>
    <row r="183" spans="1:12" ht="49.5" customHeight="1">
      <c r="A183" s="2" t="s">
        <v>33</v>
      </c>
      <c r="B183" s="3" t="s">
        <v>11</v>
      </c>
      <c r="C183" s="3" t="s">
        <v>22</v>
      </c>
      <c r="D183" s="3">
        <v>12</v>
      </c>
      <c r="E183" s="12" t="s">
        <v>63</v>
      </c>
      <c r="F183" s="3">
        <v>200</v>
      </c>
      <c r="G183" s="8">
        <v>200</v>
      </c>
      <c r="H183" s="9"/>
      <c r="I183" s="8">
        <f t="shared" si="4"/>
        <v>200</v>
      </c>
      <c r="J183" s="8">
        <v>200</v>
      </c>
      <c r="K183" s="9"/>
      <c r="L183" s="8">
        <f t="shared" si="5"/>
        <v>200</v>
      </c>
    </row>
    <row r="184" spans="1:12" ht="97.5" customHeight="1">
      <c r="A184" s="15" t="s">
        <v>203</v>
      </c>
      <c r="B184" s="3" t="s">
        <v>11</v>
      </c>
      <c r="C184" s="3" t="s">
        <v>23</v>
      </c>
      <c r="D184" s="3" t="s">
        <v>20</v>
      </c>
      <c r="E184" s="12" t="s">
        <v>64</v>
      </c>
      <c r="F184" s="3"/>
      <c r="G184" s="8">
        <v>3286.4789999999998</v>
      </c>
      <c r="H184" s="9">
        <f>H185</f>
        <v>0</v>
      </c>
      <c r="I184" s="8">
        <f t="shared" si="4"/>
        <v>3286.4789999999998</v>
      </c>
      <c r="J184" s="8">
        <v>857.78778999999997</v>
      </c>
      <c r="K184" s="9">
        <f>K185</f>
        <v>-227.62433999999999</v>
      </c>
      <c r="L184" s="8">
        <f t="shared" si="5"/>
        <v>630.16345000000001</v>
      </c>
    </row>
    <row r="185" spans="1:12" ht="45" customHeight="1">
      <c r="A185" s="2" t="s">
        <v>34</v>
      </c>
      <c r="B185" s="3" t="s">
        <v>11</v>
      </c>
      <c r="C185" s="3" t="s">
        <v>23</v>
      </c>
      <c r="D185" s="3" t="s">
        <v>20</v>
      </c>
      <c r="E185" s="12" t="s">
        <v>64</v>
      </c>
      <c r="F185" s="3">
        <v>800</v>
      </c>
      <c r="G185" s="8">
        <v>3286.4789999999998</v>
      </c>
      <c r="H185" s="9"/>
      <c r="I185" s="8">
        <f t="shared" si="4"/>
        <v>3286.4789999999998</v>
      </c>
      <c r="J185" s="8">
        <v>857.78778999999997</v>
      </c>
      <c r="K185" s="9">
        <f>-239.64495+12.65541-0.66832+0.03529-0.00186+0.00009</f>
        <v>-227.62433999999999</v>
      </c>
      <c r="L185" s="8">
        <f t="shared" si="5"/>
        <v>630.16345000000001</v>
      </c>
    </row>
    <row r="186" spans="1:12" ht="42.75" customHeight="1">
      <c r="A186" s="6" t="s">
        <v>15</v>
      </c>
      <c r="B186" s="7" t="s">
        <v>4</v>
      </c>
      <c r="C186" s="7"/>
      <c r="D186" s="7"/>
      <c r="E186" s="7"/>
      <c r="F186" s="7"/>
      <c r="G186" s="8">
        <v>312530.90844000003</v>
      </c>
      <c r="H186" s="9">
        <f>H187+H188</f>
        <v>8776.5293899999997</v>
      </c>
      <c r="I186" s="8">
        <f t="shared" si="4"/>
        <v>321307.43783000001</v>
      </c>
      <c r="J186" s="8">
        <v>310481.06618000002</v>
      </c>
      <c r="K186" s="9">
        <f>K187+K188</f>
        <v>4537.9570000000003</v>
      </c>
      <c r="L186" s="8">
        <f t="shared" si="5"/>
        <v>315019.02318000002</v>
      </c>
    </row>
    <row r="187" spans="1:12" ht="33" customHeight="1">
      <c r="A187" s="2" t="s">
        <v>12</v>
      </c>
      <c r="B187" s="3" t="s">
        <v>4</v>
      </c>
      <c r="C187" s="3"/>
      <c r="D187" s="3"/>
      <c r="E187" s="3"/>
      <c r="F187" s="3"/>
      <c r="G187" s="8">
        <v>112779.67458000002</v>
      </c>
      <c r="H187" s="9">
        <f>H189+H191+H193+H195+H197+H203+H207+H209+H211+H213+H215+H217+H221+H223+H229+H233+H235+H237+H239+H241+H243+H245+H247+H249+H253+H257+H260+H263+H266+H270+H273+H277+H282+H284+H231+H225+H255+H227</f>
        <v>8776.5293899999997</v>
      </c>
      <c r="I187" s="8">
        <f t="shared" si="4"/>
        <v>121556.20397000002</v>
      </c>
      <c r="J187" s="8">
        <v>110729.83232000005</v>
      </c>
      <c r="K187" s="9">
        <f>K189+K191+K193+K195+K197+K203+K207+K209+K211+K213+K215+K217+K221+K223+K229+K233+K235+K237+K239+K241+K243+K245+K247+K249+K253+K257+K260+K263+K266+K270+K273+K277+K282+K284+K231+K225+K255+K227</f>
        <v>4537.9570000000003</v>
      </c>
      <c r="L187" s="8">
        <f t="shared" si="5"/>
        <v>115267.78932000004</v>
      </c>
    </row>
    <row r="188" spans="1:12" ht="39.75" customHeight="1">
      <c r="A188" s="2" t="s">
        <v>13</v>
      </c>
      <c r="B188" s="3" t="s">
        <v>4</v>
      </c>
      <c r="C188" s="3"/>
      <c r="D188" s="3"/>
      <c r="E188" s="3"/>
      <c r="F188" s="3"/>
      <c r="G188" s="8">
        <v>199751.23385999995</v>
      </c>
      <c r="H188" s="9">
        <f>H199+H201+H205+H219+H251+H279</f>
        <v>0</v>
      </c>
      <c r="I188" s="8">
        <f t="shared" si="4"/>
        <v>199751.23385999995</v>
      </c>
      <c r="J188" s="8">
        <v>199751.23385999995</v>
      </c>
      <c r="K188" s="9">
        <f>K199+K201+K205+K219+K251+K279</f>
        <v>0</v>
      </c>
      <c r="L188" s="8">
        <f t="shared" si="5"/>
        <v>199751.23385999995</v>
      </c>
    </row>
    <row r="189" spans="1:12" ht="44.25" customHeight="1">
      <c r="A189" s="10" t="s">
        <v>108</v>
      </c>
      <c r="B189" s="3" t="s">
        <v>4</v>
      </c>
      <c r="C189" s="3" t="s">
        <v>24</v>
      </c>
      <c r="D189" s="3" t="s">
        <v>20</v>
      </c>
      <c r="E189" s="1" t="s">
        <v>113</v>
      </c>
      <c r="F189" s="3"/>
      <c r="G189" s="8">
        <v>43793.933000000005</v>
      </c>
      <c r="H189" s="9">
        <f>H190</f>
        <v>0</v>
      </c>
      <c r="I189" s="8">
        <f t="shared" si="4"/>
        <v>43793.933000000005</v>
      </c>
      <c r="J189" s="8">
        <v>43793.933000000005</v>
      </c>
      <c r="K189" s="9">
        <f>K190</f>
        <v>0</v>
      </c>
      <c r="L189" s="8">
        <f t="shared" si="5"/>
        <v>43793.933000000005</v>
      </c>
    </row>
    <row r="190" spans="1:12" ht="48" customHeight="1">
      <c r="A190" s="2" t="s">
        <v>72</v>
      </c>
      <c r="B190" s="3" t="s">
        <v>4</v>
      </c>
      <c r="C190" s="3" t="s">
        <v>24</v>
      </c>
      <c r="D190" s="3" t="s">
        <v>20</v>
      </c>
      <c r="E190" s="1" t="s">
        <v>113</v>
      </c>
      <c r="F190" s="3">
        <v>600</v>
      </c>
      <c r="G190" s="8">
        <v>43793.933000000005</v>
      </c>
      <c r="H190" s="9"/>
      <c r="I190" s="8">
        <f t="shared" si="4"/>
        <v>43793.933000000005</v>
      </c>
      <c r="J190" s="8">
        <v>43793.933000000005</v>
      </c>
      <c r="K190" s="9"/>
      <c r="L190" s="8">
        <f t="shared" si="5"/>
        <v>43793.933000000005</v>
      </c>
    </row>
    <row r="191" spans="1:12" ht="59.25" customHeight="1">
      <c r="A191" s="2" t="s">
        <v>109</v>
      </c>
      <c r="B191" s="3" t="s">
        <v>4</v>
      </c>
      <c r="C191" s="3" t="s">
        <v>24</v>
      </c>
      <c r="D191" s="3" t="s">
        <v>20</v>
      </c>
      <c r="E191" s="1" t="s">
        <v>114</v>
      </c>
      <c r="F191" s="3"/>
      <c r="G191" s="8">
        <v>510</v>
      </c>
      <c r="H191" s="9">
        <f>H192</f>
        <v>0</v>
      </c>
      <c r="I191" s="8">
        <f t="shared" si="4"/>
        <v>510</v>
      </c>
      <c r="J191" s="8">
        <v>510</v>
      </c>
      <c r="K191" s="9">
        <f>K192</f>
        <v>0</v>
      </c>
      <c r="L191" s="8">
        <f t="shared" si="5"/>
        <v>510</v>
      </c>
    </row>
    <row r="192" spans="1:12" ht="46.5" customHeight="1">
      <c r="A192" s="2" t="s">
        <v>72</v>
      </c>
      <c r="B192" s="3" t="s">
        <v>4</v>
      </c>
      <c r="C192" s="3" t="s">
        <v>24</v>
      </c>
      <c r="D192" s="3" t="s">
        <v>20</v>
      </c>
      <c r="E192" s="1" t="s">
        <v>114</v>
      </c>
      <c r="F192" s="3">
        <v>600</v>
      </c>
      <c r="G192" s="8">
        <v>510</v>
      </c>
      <c r="H192" s="9"/>
      <c r="I192" s="8">
        <f t="shared" si="4"/>
        <v>510</v>
      </c>
      <c r="J192" s="8">
        <v>510</v>
      </c>
      <c r="K192" s="9"/>
      <c r="L192" s="8">
        <f t="shared" si="5"/>
        <v>510</v>
      </c>
    </row>
    <row r="193" spans="1:12" ht="39.75" customHeight="1">
      <c r="A193" s="2" t="s">
        <v>110</v>
      </c>
      <c r="B193" s="3" t="s">
        <v>4</v>
      </c>
      <c r="C193" s="3" t="s">
        <v>24</v>
      </c>
      <c r="D193" s="3" t="s">
        <v>20</v>
      </c>
      <c r="E193" s="1" t="s">
        <v>115</v>
      </c>
      <c r="F193" s="3"/>
      <c r="G193" s="8">
        <v>200</v>
      </c>
      <c r="H193" s="9">
        <f>H194</f>
        <v>0</v>
      </c>
      <c r="I193" s="8">
        <f t="shared" si="4"/>
        <v>200</v>
      </c>
      <c r="J193" s="8">
        <v>200</v>
      </c>
      <c r="K193" s="9">
        <f>K194</f>
        <v>0</v>
      </c>
      <c r="L193" s="8">
        <f t="shared" si="5"/>
        <v>200</v>
      </c>
    </row>
    <row r="194" spans="1:12" ht="50.25" customHeight="1">
      <c r="A194" s="2" t="s">
        <v>72</v>
      </c>
      <c r="B194" s="3" t="s">
        <v>4</v>
      </c>
      <c r="C194" s="3" t="s">
        <v>24</v>
      </c>
      <c r="D194" s="3" t="s">
        <v>20</v>
      </c>
      <c r="E194" s="1" t="s">
        <v>115</v>
      </c>
      <c r="F194" s="3">
        <v>600</v>
      </c>
      <c r="G194" s="8">
        <v>200</v>
      </c>
      <c r="H194" s="9"/>
      <c r="I194" s="8">
        <f t="shared" si="4"/>
        <v>200</v>
      </c>
      <c r="J194" s="8">
        <v>200</v>
      </c>
      <c r="K194" s="9"/>
      <c r="L194" s="8">
        <f t="shared" si="5"/>
        <v>200</v>
      </c>
    </row>
    <row r="195" spans="1:12" ht="60" customHeight="1">
      <c r="A195" s="2" t="s">
        <v>279</v>
      </c>
      <c r="B195" s="3" t="s">
        <v>4</v>
      </c>
      <c r="C195" s="3" t="s">
        <v>24</v>
      </c>
      <c r="D195" s="3" t="s">
        <v>20</v>
      </c>
      <c r="E195" s="1" t="s">
        <v>307</v>
      </c>
      <c r="F195" s="3"/>
      <c r="G195" s="8">
        <v>0</v>
      </c>
      <c r="H195" s="9">
        <f>H196</f>
        <v>0</v>
      </c>
      <c r="I195" s="8">
        <f t="shared" si="4"/>
        <v>0</v>
      </c>
      <c r="J195" s="8">
        <v>0</v>
      </c>
      <c r="K195" s="9">
        <f>K196</f>
        <v>0</v>
      </c>
      <c r="L195" s="8">
        <f t="shared" si="5"/>
        <v>0</v>
      </c>
    </row>
    <row r="196" spans="1:12" ht="50.25" customHeight="1">
      <c r="A196" s="2" t="s">
        <v>72</v>
      </c>
      <c r="B196" s="3" t="s">
        <v>4</v>
      </c>
      <c r="C196" s="3" t="s">
        <v>24</v>
      </c>
      <c r="D196" s="3" t="s">
        <v>20</v>
      </c>
      <c r="E196" s="1" t="s">
        <v>307</v>
      </c>
      <c r="F196" s="3">
        <v>600</v>
      </c>
      <c r="G196" s="8">
        <v>0</v>
      </c>
      <c r="H196" s="9"/>
      <c r="I196" s="8">
        <f t="shared" si="4"/>
        <v>0</v>
      </c>
      <c r="J196" s="8">
        <v>0</v>
      </c>
      <c r="K196" s="9"/>
      <c r="L196" s="8">
        <f t="shared" si="5"/>
        <v>0</v>
      </c>
    </row>
    <row r="197" spans="1:12" ht="115.5" customHeight="1">
      <c r="A197" s="15" t="s">
        <v>111</v>
      </c>
      <c r="B197" s="3" t="s">
        <v>4</v>
      </c>
      <c r="C197" s="3" t="s">
        <v>24</v>
      </c>
      <c r="D197" s="3" t="s">
        <v>20</v>
      </c>
      <c r="E197" s="1" t="s">
        <v>116</v>
      </c>
      <c r="F197" s="3"/>
      <c r="G197" s="8">
        <v>700</v>
      </c>
      <c r="H197" s="9">
        <f>H198</f>
        <v>0</v>
      </c>
      <c r="I197" s="8">
        <f t="shared" si="4"/>
        <v>700</v>
      </c>
      <c r="J197" s="8">
        <v>700</v>
      </c>
      <c r="K197" s="9">
        <f>K198</f>
        <v>0</v>
      </c>
      <c r="L197" s="8">
        <f t="shared" si="5"/>
        <v>700</v>
      </c>
    </row>
    <row r="198" spans="1:12" ht="47.25" customHeight="1">
      <c r="A198" s="2" t="s">
        <v>72</v>
      </c>
      <c r="B198" s="3" t="s">
        <v>4</v>
      </c>
      <c r="C198" s="3" t="s">
        <v>24</v>
      </c>
      <c r="D198" s="3" t="s">
        <v>20</v>
      </c>
      <c r="E198" s="1" t="s">
        <v>116</v>
      </c>
      <c r="F198" s="3">
        <v>600</v>
      </c>
      <c r="G198" s="8">
        <v>700</v>
      </c>
      <c r="H198" s="9"/>
      <c r="I198" s="8">
        <f t="shared" si="4"/>
        <v>700</v>
      </c>
      <c r="J198" s="8">
        <v>700</v>
      </c>
      <c r="K198" s="9"/>
      <c r="L198" s="8">
        <f t="shared" si="5"/>
        <v>700</v>
      </c>
    </row>
    <row r="199" spans="1:12" ht="189.75" customHeight="1">
      <c r="A199" s="15" t="s">
        <v>112</v>
      </c>
      <c r="B199" s="3" t="s">
        <v>4</v>
      </c>
      <c r="C199" s="3" t="s">
        <v>24</v>
      </c>
      <c r="D199" s="3" t="s">
        <v>20</v>
      </c>
      <c r="E199" s="1" t="s">
        <v>117</v>
      </c>
      <c r="F199" s="3"/>
      <c r="G199" s="8">
        <v>101745.37999999999</v>
      </c>
      <c r="H199" s="9">
        <f>H200</f>
        <v>0</v>
      </c>
      <c r="I199" s="8">
        <f t="shared" si="4"/>
        <v>101745.37999999999</v>
      </c>
      <c r="J199" s="8">
        <v>101745.37999999999</v>
      </c>
      <c r="K199" s="9">
        <f>K200</f>
        <v>0</v>
      </c>
      <c r="L199" s="8">
        <f t="shared" si="5"/>
        <v>101745.37999999999</v>
      </c>
    </row>
    <row r="200" spans="1:12" ht="51" customHeight="1">
      <c r="A200" s="2" t="s">
        <v>72</v>
      </c>
      <c r="B200" s="3" t="s">
        <v>4</v>
      </c>
      <c r="C200" s="3" t="s">
        <v>24</v>
      </c>
      <c r="D200" s="3" t="s">
        <v>20</v>
      </c>
      <c r="E200" s="1" t="s">
        <v>117</v>
      </c>
      <c r="F200" s="3">
        <v>600</v>
      </c>
      <c r="G200" s="8">
        <v>101745.37999999999</v>
      </c>
      <c r="H200" s="9"/>
      <c r="I200" s="8">
        <f t="shared" si="4"/>
        <v>101745.37999999999</v>
      </c>
      <c r="J200" s="8">
        <v>101745.37999999999</v>
      </c>
      <c r="K200" s="9"/>
      <c r="L200" s="8">
        <f t="shared" si="5"/>
        <v>101745.37999999999</v>
      </c>
    </row>
    <row r="201" spans="1:12" ht="110.25" customHeight="1">
      <c r="A201" s="2" t="s">
        <v>288</v>
      </c>
      <c r="B201" s="3" t="s">
        <v>4</v>
      </c>
      <c r="C201" s="3" t="s">
        <v>24</v>
      </c>
      <c r="D201" s="3" t="s">
        <v>20</v>
      </c>
      <c r="E201" s="1" t="s">
        <v>289</v>
      </c>
      <c r="F201" s="3"/>
      <c r="G201" s="8">
        <v>2859.3</v>
      </c>
      <c r="H201" s="9">
        <f>H202</f>
        <v>0</v>
      </c>
      <c r="I201" s="8">
        <f t="shared" si="4"/>
        <v>2859.3</v>
      </c>
      <c r="J201" s="8">
        <v>2859.3</v>
      </c>
      <c r="K201" s="9">
        <f>K202</f>
        <v>0</v>
      </c>
      <c r="L201" s="8">
        <f t="shared" si="5"/>
        <v>2859.3</v>
      </c>
    </row>
    <row r="202" spans="1:12" ht="51" customHeight="1">
      <c r="A202" s="2" t="s">
        <v>72</v>
      </c>
      <c r="B202" s="3" t="s">
        <v>4</v>
      </c>
      <c r="C202" s="3" t="s">
        <v>24</v>
      </c>
      <c r="D202" s="3" t="s">
        <v>20</v>
      </c>
      <c r="E202" s="1" t="s">
        <v>289</v>
      </c>
      <c r="F202" s="3">
        <v>600</v>
      </c>
      <c r="G202" s="8">
        <v>2859.3</v>
      </c>
      <c r="H202" s="9"/>
      <c r="I202" s="8">
        <f t="shared" si="4"/>
        <v>2859.3</v>
      </c>
      <c r="J202" s="8">
        <v>2859.3</v>
      </c>
      <c r="K202" s="9"/>
      <c r="L202" s="8">
        <f t="shared" si="5"/>
        <v>2859.3</v>
      </c>
    </row>
    <row r="203" spans="1:12" ht="43.5" customHeight="1">
      <c r="A203" s="2" t="s">
        <v>119</v>
      </c>
      <c r="B203" s="3" t="s">
        <v>4</v>
      </c>
      <c r="C203" s="3" t="s">
        <v>24</v>
      </c>
      <c r="D203" s="3" t="s">
        <v>20</v>
      </c>
      <c r="E203" s="1" t="s">
        <v>118</v>
      </c>
      <c r="F203" s="3"/>
      <c r="G203" s="8">
        <v>0</v>
      </c>
      <c r="H203" s="9">
        <f>H204</f>
        <v>0</v>
      </c>
      <c r="I203" s="8">
        <f t="shared" si="4"/>
        <v>0</v>
      </c>
      <c r="J203" s="8">
        <v>0</v>
      </c>
      <c r="K203" s="9">
        <f>K204</f>
        <v>0</v>
      </c>
      <c r="L203" s="8">
        <f t="shared" si="5"/>
        <v>0</v>
      </c>
    </row>
    <row r="204" spans="1:12" ht="54.75" customHeight="1">
      <c r="A204" s="2" t="s">
        <v>72</v>
      </c>
      <c r="B204" s="3" t="s">
        <v>4</v>
      </c>
      <c r="C204" s="3" t="s">
        <v>24</v>
      </c>
      <c r="D204" s="3" t="s">
        <v>20</v>
      </c>
      <c r="E204" s="1" t="s">
        <v>118</v>
      </c>
      <c r="F204" s="3">
        <v>600</v>
      </c>
      <c r="G204" s="8">
        <v>0</v>
      </c>
      <c r="H204" s="9"/>
      <c r="I204" s="8">
        <f t="shared" si="4"/>
        <v>0</v>
      </c>
      <c r="J204" s="8">
        <v>0</v>
      </c>
      <c r="K204" s="9"/>
      <c r="L204" s="8">
        <f t="shared" si="5"/>
        <v>0</v>
      </c>
    </row>
    <row r="205" spans="1:12" ht="169.5" customHeight="1">
      <c r="A205" s="15" t="s">
        <v>120</v>
      </c>
      <c r="B205" s="3" t="s">
        <v>4</v>
      </c>
      <c r="C205" s="3" t="s">
        <v>24</v>
      </c>
      <c r="D205" s="3" t="s">
        <v>20</v>
      </c>
      <c r="E205" s="12" t="s">
        <v>121</v>
      </c>
      <c r="F205" s="3"/>
      <c r="G205" s="8">
        <v>426.12</v>
      </c>
      <c r="H205" s="9">
        <f>H206</f>
        <v>0</v>
      </c>
      <c r="I205" s="8">
        <f t="shared" si="4"/>
        <v>426.12</v>
      </c>
      <c r="J205" s="8">
        <v>426.12</v>
      </c>
      <c r="K205" s="9">
        <f>K206</f>
        <v>0</v>
      </c>
      <c r="L205" s="8">
        <f t="shared" si="5"/>
        <v>426.12</v>
      </c>
    </row>
    <row r="206" spans="1:12" ht="48.75" customHeight="1">
      <c r="A206" s="2" t="s">
        <v>72</v>
      </c>
      <c r="B206" s="3" t="s">
        <v>4</v>
      </c>
      <c r="C206" s="3" t="s">
        <v>24</v>
      </c>
      <c r="D206" s="3" t="s">
        <v>20</v>
      </c>
      <c r="E206" s="12" t="s">
        <v>121</v>
      </c>
      <c r="F206" s="3">
        <v>600</v>
      </c>
      <c r="G206" s="8">
        <v>426.12</v>
      </c>
      <c r="H206" s="9"/>
      <c r="I206" s="8">
        <f t="shared" si="4"/>
        <v>426.12</v>
      </c>
      <c r="J206" s="8">
        <v>426.12</v>
      </c>
      <c r="K206" s="9"/>
      <c r="L206" s="8">
        <f t="shared" si="5"/>
        <v>426.12</v>
      </c>
    </row>
    <row r="207" spans="1:12" ht="78" customHeight="1">
      <c r="A207" s="10" t="s">
        <v>135</v>
      </c>
      <c r="B207" s="3" t="s">
        <v>4</v>
      </c>
      <c r="C207" s="3" t="s">
        <v>24</v>
      </c>
      <c r="D207" s="3" t="s">
        <v>26</v>
      </c>
      <c r="E207" s="1" t="s">
        <v>141</v>
      </c>
      <c r="F207" s="3"/>
      <c r="G207" s="8">
        <v>23815.31</v>
      </c>
      <c r="H207" s="9">
        <f>H208</f>
        <v>0</v>
      </c>
      <c r="I207" s="8">
        <f t="shared" si="4"/>
        <v>23815.31</v>
      </c>
      <c r="J207" s="8">
        <v>23815.31</v>
      </c>
      <c r="K207" s="9">
        <f>K208</f>
        <v>0</v>
      </c>
      <c r="L207" s="8">
        <f t="shared" si="5"/>
        <v>23815.31</v>
      </c>
    </row>
    <row r="208" spans="1:12" ht="53.25" customHeight="1">
      <c r="A208" s="2" t="s">
        <v>72</v>
      </c>
      <c r="B208" s="3" t="s">
        <v>4</v>
      </c>
      <c r="C208" s="3" t="s">
        <v>24</v>
      </c>
      <c r="D208" s="3" t="s">
        <v>26</v>
      </c>
      <c r="E208" s="1" t="s">
        <v>141</v>
      </c>
      <c r="F208" s="3">
        <v>600</v>
      </c>
      <c r="G208" s="8">
        <v>23815.31</v>
      </c>
      <c r="H208" s="9"/>
      <c r="I208" s="8">
        <f t="shared" ref="I208:I273" si="6">G208+H208</f>
        <v>23815.31</v>
      </c>
      <c r="J208" s="8">
        <v>23815.31</v>
      </c>
      <c r="K208" s="9"/>
      <c r="L208" s="8">
        <f t="shared" ref="L208:L273" si="7">J208+K208</f>
        <v>23815.31</v>
      </c>
    </row>
    <row r="209" spans="1:12" ht="42.75" customHeight="1">
      <c r="A209" s="10" t="s">
        <v>136</v>
      </c>
      <c r="B209" s="3" t="s">
        <v>4</v>
      </c>
      <c r="C209" s="3" t="s">
        <v>24</v>
      </c>
      <c r="D209" s="3" t="s">
        <v>26</v>
      </c>
      <c r="E209" s="1" t="s">
        <v>142</v>
      </c>
      <c r="F209" s="3"/>
      <c r="G209" s="8">
        <v>150</v>
      </c>
      <c r="H209" s="9">
        <f>H210</f>
        <v>0</v>
      </c>
      <c r="I209" s="8">
        <f t="shared" si="6"/>
        <v>150</v>
      </c>
      <c r="J209" s="8">
        <v>150</v>
      </c>
      <c r="K209" s="9">
        <f>K210</f>
        <v>0</v>
      </c>
      <c r="L209" s="8">
        <f t="shared" si="7"/>
        <v>150</v>
      </c>
    </row>
    <row r="210" spans="1:12" ht="45.75" customHeight="1">
      <c r="A210" s="2" t="s">
        <v>72</v>
      </c>
      <c r="B210" s="3" t="s">
        <v>4</v>
      </c>
      <c r="C210" s="3" t="s">
        <v>24</v>
      </c>
      <c r="D210" s="3" t="s">
        <v>26</v>
      </c>
      <c r="E210" s="1" t="s">
        <v>142</v>
      </c>
      <c r="F210" s="3">
        <v>600</v>
      </c>
      <c r="G210" s="8">
        <v>150</v>
      </c>
      <c r="H210" s="9"/>
      <c r="I210" s="8">
        <f t="shared" si="6"/>
        <v>150</v>
      </c>
      <c r="J210" s="8">
        <v>150</v>
      </c>
      <c r="K210" s="9"/>
      <c r="L210" s="8">
        <f t="shared" si="7"/>
        <v>150</v>
      </c>
    </row>
    <row r="211" spans="1:12" ht="56.25" customHeight="1">
      <c r="A211" s="2" t="s">
        <v>280</v>
      </c>
      <c r="B211" s="3" t="s">
        <v>4</v>
      </c>
      <c r="C211" s="3" t="s">
        <v>24</v>
      </c>
      <c r="D211" s="3" t="s">
        <v>26</v>
      </c>
      <c r="E211" s="1" t="s">
        <v>306</v>
      </c>
      <c r="F211" s="3"/>
      <c r="G211" s="8">
        <v>0</v>
      </c>
      <c r="H211" s="9">
        <f>H212</f>
        <v>0</v>
      </c>
      <c r="I211" s="8">
        <f t="shared" si="6"/>
        <v>0</v>
      </c>
      <c r="J211" s="8">
        <v>0</v>
      </c>
      <c r="K211" s="9">
        <f>K212</f>
        <v>0</v>
      </c>
      <c r="L211" s="8">
        <f t="shared" si="7"/>
        <v>0</v>
      </c>
    </row>
    <row r="212" spans="1:12" ht="45.75" customHeight="1">
      <c r="A212" s="2" t="s">
        <v>72</v>
      </c>
      <c r="B212" s="3" t="s">
        <v>4</v>
      </c>
      <c r="C212" s="3" t="s">
        <v>24</v>
      </c>
      <c r="D212" s="3" t="s">
        <v>26</v>
      </c>
      <c r="E212" s="1" t="s">
        <v>306</v>
      </c>
      <c r="F212" s="3">
        <v>600</v>
      </c>
      <c r="G212" s="8">
        <v>0</v>
      </c>
      <c r="H212" s="9"/>
      <c r="I212" s="8">
        <f t="shared" si="6"/>
        <v>0</v>
      </c>
      <c r="J212" s="8">
        <v>0</v>
      </c>
      <c r="K212" s="9"/>
      <c r="L212" s="8">
        <f t="shared" si="7"/>
        <v>0</v>
      </c>
    </row>
    <row r="213" spans="1:12" ht="115.5" customHeight="1">
      <c r="A213" s="15" t="s">
        <v>137</v>
      </c>
      <c r="B213" s="3" t="s">
        <v>4</v>
      </c>
      <c r="C213" s="3" t="s">
        <v>24</v>
      </c>
      <c r="D213" s="3" t="s">
        <v>26</v>
      </c>
      <c r="E213" s="1" t="s">
        <v>143</v>
      </c>
      <c r="F213" s="3"/>
      <c r="G213" s="8">
        <v>1150</v>
      </c>
      <c r="H213" s="9">
        <f>H214</f>
        <v>0</v>
      </c>
      <c r="I213" s="8">
        <f t="shared" si="6"/>
        <v>1150</v>
      </c>
      <c r="J213" s="8">
        <v>1150</v>
      </c>
      <c r="K213" s="9">
        <f>K214</f>
        <v>0</v>
      </c>
      <c r="L213" s="8">
        <f t="shared" si="7"/>
        <v>1150</v>
      </c>
    </row>
    <row r="214" spans="1:12" ht="53.25" customHeight="1">
      <c r="A214" s="2" t="s">
        <v>72</v>
      </c>
      <c r="B214" s="3" t="s">
        <v>4</v>
      </c>
      <c r="C214" s="3" t="s">
        <v>24</v>
      </c>
      <c r="D214" s="3" t="s">
        <v>26</v>
      </c>
      <c r="E214" s="1" t="s">
        <v>143</v>
      </c>
      <c r="F214" s="3">
        <v>600</v>
      </c>
      <c r="G214" s="8">
        <v>1150</v>
      </c>
      <c r="H214" s="9"/>
      <c r="I214" s="8">
        <f t="shared" si="6"/>
        <v>1150</v>
      </c>
      <c r="J214" s="8">
        <v>1150</v>
      </c>
      <c r="K214" s="9"/>
      <c r="L214" s="8">
        <f t="shared" si="7"/>
        <v>1150</v>
      </c>
    </row>
    <row r="215" spans="1:12" ht="53.25" customHeight="1">
      <c r="A215" s="2" t="s">
        <v>138</v>
      </c>
      <c r="B215" s="3" t="s">
        <v>4</v>
      </c>
      <c r="C215" s="3" t="s">
        <v>24</v>
      </c>
      <c r="D215" s="3" t="s">
        <v>26</v>
      </c>
      <c r="E215" s="1" t="s">
        <v>144</v>
      </c>
      <c r="F215" s="3"/>
      <c r="G215" s="8">
        <v>478</v>
      </c>
      <c r="H215" s="9">
        <f>H216</f>
        <v>0</v>
      </c>
      <c r="I215" s="8">
        <f t="shared" si="6"/>
        <v>478</v>
      </c>
      <c r="J215" s="8">
        <v>478</v>
      </c>
      <c r="K215" s="9">
        <f>K216</f>
        <v>0</v>
      </c>
      <c r="L215" s="8">
        <f t="shared" si="7"/>
        <v>478</v>
      </c>
    </row>
    <row r="216" spans="1:12" ht="53.25" customHeight="1">
      <c r="A216" s="2" t="s">
        <v>72</v>
      </c>
      <c r="B216" s="3" t="s">
        <v>4</v>
      </c>
      <c r="C216" s="3" t="s">
        <v>24</v>
      </c>
      <c r="D216" s="3" t="s">
        <v>26</v>
      </c>
      <c r="E216" s="1" t="s">
        <v>144</v>
      </c>
      <c r="F216" s="3">
        <v>600</v>
      </c>
      <c r="G216" s="8">
        <v>478</v>
      </c>
      <c r="H216" s="9"/>
      <c r="I216" s="8">
        <f t="shared" si="6"/>
        <v>478</v>
      </c>
      <c r="J216" s="8">
        <v>478</v>
      </c>
      <c r="K216" s="9"/>
      <c r="L216" s="8">
        <f t="shared" si="7"/>
        <v>478</v>
      </c>
    </row>
    <row r="217" spans="1:12" ht="56.25" customHeight="1">
      <c r="A217" s="4" t="s">
        <v>139</v>
      </c>
      <c r="B217" s="3" t="s">
        <v>4</v>
      </c>
      <c r="C217" s="3" t="s">
        <v>24</v>
      </c>
      <c r="D217" s="3" t="s">
        <v>26</v>
      </c>
      <c r="E217" s="12" t="s">
        <v>145</v>
      </c>
      <c r="F217" s="3"/>
      <c r="G217" s="8">
        <v>600</v>
      </c>
      <c r="H217" s="9">
        <f>H218</f>
        <v>0</v>
      </c>
      <c r="I217" s="8">
        <f t="shared" si="6"/>
        <v>600</v>
      </c>
      <c r="J217" s="8">
        <v>600</v>
      </c>
      <c r="K217" s="9">
        <f>K218</f>
        <v>0</v>
      </c>
      <c r="L217" s="8">
        <f t="shared" si="7"/>
        <v>600</v>
      </c>
    </row>
    <row r="218" spans="1:12" ht="53.25" customHeight="1">
      <c r="A218" s="2" t="s">
        <v>72</v>
      </c>
      <c r="B218" s="3" t="s">
        <v>4</v>
      </c>
      <c r="C218" s="3" t="s">
        <v>24</v>
      </c>
      <c r="D218" s="3" t="s">
        <v>26</v>
      </c>
      <c r="E218" s="12" t="s">
        <v>145</v>
      </c>
      <c r="F218" s="3">
        <v>600</v>
      </c>
      <c r="G218" s="8">
        <v>600</v>
      </c>
      <c r="H218" s="9"/>
      <c r="I218" s="8">
        <f t="shared" si="6"/>
        <v>600</v>
      </c>
      <c r="J218" s="8">
        <v>600</v>
      </c>
      <c r="K218" s="9"/>
      <c r="L218" s="8">
        <f t="shared" si="7"/>
        <v>600</v>
      </c>
    </row>
    <row r="219" spans="1:12" ht="194.25" customHeight="1">
      <c r="A219" s="15" t="s">
        <v>140</v>
      </c>
      <c r="B219" s="3" t="s">
        <v>4</v>
      </c>
      <c r="C219" s="3" t="s">
        <v>24</v>
      </c>
      <c r="D219" s="3" t="s">
        <v>26</v>
      </c>
      <c r="E219" s="12" t="s">
        <v>146</v>
      </c>
      <c r="F219" s="3"/>
      <c r="G219" s="8">
        <v>92906.635999999999</v>
      </c>
      <c r="H219" s="9">
        <f>H220</f>
        <v>0</v>
      </c>
      <c r="I219" s="8">
        <f t="shared" si="6"/>
        <v>92906.635999999999</v>
      </c>
      <c r="J219" s="8">
        <v>92906.635999999999</v>
      </c>
      <c r="K219" s="9">
        <f>K220</f>
        <v>0</v>
      </c>
      <c r="L219" s="8">
        <f t="shared" si="7"/>
        <v>92906.635999999999</v>
      </c>
    </row>
    <row r="220" spans="1:12" ht="57" customHeight="1">
      <c r="A220" s="2" t="s">
        <v>72</v>
      </c>
      <c r="B220" s="3" t="s">
        <v>4</v>
      </c>
      <c r="C220" s="3" t="s">
        <v>24</v>
      </c>
      <c r="D220" s="3" t="s">
        <v>26</v>
      </c>
      <c r="E220" s="12" t="s">
        <v>146</v>
      </c>
      <c r="F220" s="3">
        <v>600</v>
      </c>
      <c r="G220" s="8">
        <v>92906.635999999999</v>
      </c>
      <c r="H220" s="9"/>
      <c r="I220" s="8">
        <f t="shared" si="6"/>
        <v>92906.635999999999</v>
      </c>
      <c r="J220" s="8">
        <v>92906.635999999999</v>
      </c>
      <c r="K220" s="9"/>
      <c r="L220" s="8">
        <f t="shared" si="7"/>
        <v>92906.635999999999</v>
      </c>
    </row>
    <row r="221" spans="1:12" ht="42" customHeight="1">
      <c r="A221" s="10" t="s">
        <v>147</v>
      </c>
      <c r="B221" s="3" t="s">
        <v>4</v>
      </c>
      <c r="C221" s="3" t="s">
        <v>24</v>
      </c>
      <c r="D221" s="3" t="s">
        <v>26</v>
      </c>
      <c r="E221" s="1" t="s">
        <v>148</v>
      </c>
      <c r="F221" s="3"/>
      <c r="G221" s="8">
        <v>0</v>
      </c>
      <c r="H221" s="9">
        <f>H222</f>
        <v>0</v>
      </c>
      <c r="I221" s="8">
        <f t="shared" si="6"/>
        <v>0</v>
      </c>
      <c r="J221" s="8">
        <v>0</v>
      </c>
      <c r="K221" s="9">
        <f>K222</f>
        <v>0</v>
      </c>
      <c r="L221" s="8">
        <f t="shared" si="7"/>
        <v>0</v>
      </c>
    </row>
    <row r="222" spans="1:12" ht="51.75" customHeight="1">
      <c r="A222" s="2" t="s">
        <v>72</v>
      </c>
      <c r="B222" s="3" t="s">
        <v>4</v>
      </c>
      <c r="C222" s="3" t="s">
        <v>24</v>
      </c>
      <c r="D222" s="3" t="s">
        <v>26</v>
      </c>
      <c r="E222" s="1" t="s">
        <v>148</v>
      </c>
      <c r="F222" s="3">
        <v>600</v>
      </c>
      <c r="G222" s="8">
        <v>0</v>
      </c>
      <c r="H222" s="9"/>
      <c r="I222" s="8">
        <f t="shared" si="6"/>
        <v>0</v>
      </c>
      <c r="J222" s="8">
        <v>0</v>
      </c>
      <c r="K222" s="9"/>
      <c r="L222" s="8">
        <f t="shared" si="7"/>
        <v>0</v>
      </c>
    </row>
    <row r="223" spans="1:12" ht="48" customHeight="1">
      <c r="A223" s="2" t="s">
        <v>284</v>
      </c>
      <c r="B223" s="3" t="s">
        <v>4</v>
      </c>
      <c r="C223" s="3" t="s">
        <v>24</v>
      </c>
      <c r="D223" s="3" t="s">
        <v>26</v>
      </c>
      <c r="E223" s="1" t="s">
        <v>285</v>
      </c>
      <c r="F223" s="3"/>
      <c r="G223" s="8">
        <v>0</v>
      </c>
      <c r="H223" s="9">
        <f>H224</f>
        <v>0</v>
      </c>
      <c r="I223" s="8">
        <f t="shared" si="6"/>
        <v>0</v>
      </c>
      <c r="J223" s="8">
        <v>0</v>
      </c>
      <c r="K223" s="9">
        <f>K224</f>
        <v>0</v>
      </c>
      <c r="L223" s="8">
        <f t="shared" si="7"/>
        <v>0</v>
      </c>
    </row>
    <row r="224" spans="1:12" ht="51.75" customHeight="1">
      <c r="A224" s="2" t="s">
        <v>72</v>
      </c>
      <c r="B224" s="3" t="s">
        <v>4</v>
      </c>
      <c r="C224" s="3" t="s">
        <v>24</v>
      </c>
      <c r="D224" s="3" t="s">
        <v>26</v>
      </c>
      <c r="E224" s="1" t="s">
        <v>285</v>
      </c>
      <c r="F224" s="3">
        <v>600</v>
      </c>
      <c r="G224" s="8">
        <v>0</v>
      </c>
      <c r="H224" s="9"/>
      <c r="I224" s="8">
        <f t="shared" si="6"/>
        <v>0</v>
      </c>
      <c r="J224" s="8">
        <v>0</v>
      </c>
      <c r="K224" s="9"/>
      <c r="L224" s="8">
        <f t="shared" si="7"/>
        <v>0</v>
      </c>
    </row>
    <row r="225" spans="1:12" ht="97.5" customHeight="1">
      <c r="A225" s="2" t="s">
        <v>314</v>
      </c>
      <c r="B225" s="3" t="s">
        <v>4</v>
      </c>
      <c r="C225" s="3" t="s">
        <v>24</v>
      </c>
      <c r="D225" s="3" t="s">
        <v>26</v>
      </c>
      <c r="E225" s="1" t="s">
        <v>304</v>
      </c>
      <c r="F225" s="3"/>
      <c r="G225" s="8">
        <v>1126.9528600000001</v>
      </c>
      <c r="H225" s="9">
        <f>H226</f>
        <v>0.11384</v>
      </c>
      <c r="I225" s="8">
        <f t="shared" si="6"/>
        <v>1127.0667000000001</v>
      </c>
      <c r="J225" s="8">
        <v>0</v>
      </c>
      <c r="K225" s="9">
        <f>K226</f>
        <v>0</v>
      </c>
      <c r="L225" s="8">
        <f t="shared" si="7"/>
        <v>0</v>
      </c>
    </row>
    <row r="226" spans="1:12" ht="51.75" customHeight="1">
      <c r="A226" s="2" t="s">
        <v>72</v>
      </c>
      <c r="B226" s="3" t="s">
        <v>4</v>
      </c>
      <c r="C226" s="3" t="s">
        <v>24</v>
      </c>
      <c r="D226" s="3" t="s">
        <v>26</v>
      </c>
      <c r="E226" s="1" t="s">
        <v>304</v>
      </c>
      <c r="F226" s="3">
        <v>600</v>
      </c>
      <c r="G226" s="8">
        <v>1126.9528600000001</v>
      </c>
      <c r="H226" s="9">
        <v>0.11384</v>
      </c>
      <c r="I226" s="8">
        <f t="shared" si="6"/>
        <v>1127.0667000000001</v>
      </c>
      <c r="J226" s="8">
        <v>0</v>
      </c>
      <c r="K226" s="9"/>
      <c r="L226" s="8">
        <f t="shared" si="7"/>
        <v>0</v>
      </c>
    </row>
    <row r="227" spans="1:12" ht="63.75" customHeight="1">
      <c r="A227" s="2" t="s">
        <v>312</v>
      </c>
      <c r="B227" s="3" t="s">
        <v>4</v>
      </c>
      <c r="C227" s="3" t="s">
        <v>24</v>
      </c>
      <c r="D227" s="3" t="s">
        <v>26</v>
      </c>
      <c r="E227" s="1" t="s">
        <v>313</v>
      </c>
      <c r="F227" s="3"/>
      <c r="G227" s="8">
        <v>0</v>
      </c>
      <c r="H227" s="9">
        <f>H228</f>
        <v>2261.2143999999998</v>
      </c>
      <c r="I227" s="8">
        <f t="shared" si="6"/>
        <v>2261.2143999999998</v>
      </c>
      <c r="J227" s="8">
        <v>0</v>
      </c>
      <c r="K227" s="9">
        <f>K228</f>
        <v>4583.7950000000001</v>
      </c>
      <c r="L227" s="8">
        <f t="shared" si="7"/>
        <v>4583.7950000000001</v>
      </c>
    </row>
    <row r="228" spans="1:12" ht="51.75" customHeight="1">
      <c r="A228" s="2" t="s">
        <v>72</v>
      </c>
      <c r="B228" s="3" t="s">
        <v>4</v>
      </c>
      <c r="C228" s="3" t="s">
        <v>24</v>
      </c>
      <c r="D228" s="3" t="s">
        <v>26</v>
      </c>
      <c r="E228" s="1" t="s">
        <v>313</v>
      </c>
      <c r="F228" s="3">
        <v>600</v>
      </c>
      <c r="G228" s="8">
        <v>0</v>
      </c>
      <c r="H228" s="9">
        <v>2261.2143999999998</v>
      </c>
      <c r="I228" s="8">
        <f t="shared" si="6"/>
        <v>2261.2143999999998</v>
      </c>
      <c r="J228" s="8">
        <v>0</v>
      </c>
      <c r="K228" s="9">
        <v>4583.7950000000001</v>
      </c>
      <c r="L228" s="8">
        <f t="shared" si="7"/>
        <v>4583.7950000000001</v>
      </c>
    </row>
    <row r="229" spans="1:12" ht="60.75" customHeight="1">
      <c r="A229" s="2" t="s">
        <v>211</v>
      </c>
      <c r="B229" s="3" t="s">
        <v>4</v>
      </c>
      <c r="C229" s="3" t="s">
        <v>24</v>
      </c>
      <c r="D229" s="3" t="s">
        <v>26</v>
      </c>
      <c r="E229" s="12" t="s">
        <v>212</v>
      </c>
      <c r="F229" s="3"/>
      <c r="G229" s="8">
        <v>922.88940000000002</v>
      </c>
      <c r="H229" s="9">
        <f>H230</f>
        <v>-225.71479000000002</v>
      </c>
      <c r="I229" s="8">
        <f t="shared" si="6"/>
        <v>697.17461000000003</v>
      </c>
      <c r="J229" s="8">
        <v>0</v>
      </c>
      <c r="K229" s="9">
        <f>K230</f>
        <v>0</v>
      </c>
      <c r="L229" s="8">
        <f t="shared" si="7"/>
        <v>0</v>
      </c>
    </row>
    <row r="230" spans="1:12" ht="56.25" customHeight="1">
      <c r="A230" s="2" t="s">
        <v>72</v>
      </c>
      <c r="B230" s="3" t="s">
        <v>4</v>
      </c>
      <c r="C230" s="3" t="s">
        <v>24</v>
      </c>
      <c r="D230" s="3" t="s">
        <v>26</v>
      </c>
      <c r="E230" s="12" t="s">
        <v>212</v>
      </c>
      <c r="F230" s="3">
        <v>600</v>
      </c>
      <c r="G230" s="8">
        <v>922.88940000000002</v>
      </c>
      <c r="H230" s="9">
        <f>-231.51972+5.95422-0.15313+0.00394-0.0001</f>
        <v>-225.71479000000002</v>
      </c>
      <c r="I230" s="8">
        <f t="shared" si="6"/>
        <v>697.17461000000003</v>
      </c>
      <c r="J230" s="8">
        <v>0</v>
      </c>
      <c r="K230" s="9"/>
      <c r="L230" s="8">
        <f t="shared" si="7"/>
        <v>0</v>
      </c>
    </row>
    <row r="231" spans="1:12" ht="94.5" customHeight="1">
      <c r="A231" s="2" t="s">
        <v>299</v>
      </c>
      <c r="B231" s="3" t="s">
        <v>4</v>
      </c>
      <c r="C231" s="3" t="s">
        <v>24</v>
      </c>
      <c r="D231" s="3" t="s">
        <v>26</v>
      </c>
      <c r="E231" s="12" t="s">
        <v>298</v>
      </c>
      <c r="F231" s="3"/>
      <c r="G231" s="8">
        <v>0</v>
      </c>
      <c r="H231" s="9">
        <f>H232</f>
        <v>0</v>
      </c>
      <c r="I231" s="8">
        <f t="shared" si="6"/>
        <v>0</v>
      </c>
      <c r="J231" s="8">
        <v>0</v>
      </c>
      <c r="K231" s="9">
        <f>K232</f>
        <v>0</v>
      </c>
      <c r="L231" s="8">
        <f t="shared" si="7"/>
        <v>0</v>
      </c>
    </row>
    <row r="232" spans="1:12" ht="56.25" customHeight="1">
      <c r="A232" s="2" t="s">
        <v>72</v>
      </c>
      <c r="B232" s="3" t="s">
        <v>4</v>
      </c>
      <c r="C232" s="3" t="s">
        <v>24</v>
      </c>
      <c r="D232" s="3" t="s">
        <v>26</v>
      </c>
      <c r="E232" s="12" t="s">
        <v>298</v>
      </c>
      <c r="F232" s="3">
        <v>600</v>
      </c>
      <c r="G232" s="8">
        <v>0</v>
      </c>
      <c r="H232" s="9"/>
      <c r="I232" s="8">
        <f t="shared" si="6"/>
        <v>0</v>
      </c>
      <c r="J232" s="8">
        <v>0</v>
      </c>
      <c r="K232" s="9"/>
      <c r="L232" s="8">
        <f t="shared" si="7"/>
        <v>0</v>
      </c>
    </row>
    <row r="233" spans="1:12" ht="36.75" customHeight="1">
      <c r="A233" s="10" t="s">
        <v>149</v>
      </c>
      <c r="B233" s="3" t="s">
        <v>4</v>
      </c>
      <c r="C233" s="3" t="s">
        <v>24</v>
      </c>
      <c r="D233" s="3" t="s">
        <v>21</v>
      </c>
      <c r="E233" s="1" t="s">
        <v>150</v>
      </c>
      <c r="F233" s="3"/>
      <c r="G233" s="8">
        <v>23649.543320000004</v>
      </c>
      <c r="H233" s="9">
        <f>H234</f>
        <v>0</v>
      </c>
      <c r="I233" s="8">
        <f t="shared" si="6"/>
        <v>23649.543320000004</v>
      </c>
      <c r="J233" s="8">
        <v>23649.543320000004</v>
      </c>
      <c r="K233" s="9">
        <f>K234</f>
        <v>0</v>
      </c>
      <c r="L233" s="8">
        <f t="shared" si="7"/>
        <v>23649.543320000004</v>
      </c>
    </row>
    <row r="234" spans="1:12" ht="45.75" customHeight="1">
      <c r="A234" s="2" t="s">
        <v>72</v>
      </c>
      <c r="B234" s="3" t="s">
        <v>4</v>
      </c>
      <c r="C234" s="3" t="s">
        <v>24</v>
      </c>
      <c r="D234" s="3" t="s">
        <v>21</v>
      </c>
      <c r="E234" s="1" t="s">
        <v>150</v>
      </c>
      <c r="F234" s="3">
        <v>600</v>
      </c>
      <c r="G234" s="8">
        <v>23649.543320000004</v>
      </c>
      <c r="H234" s="9"/>
      <c r="I234" s="8">
        <f t="shared" si="6"/>
        <v>23649.543320000004</v>
      </c>
      <c r="J234" s="8">
        <v>23649.543320000004</v>
      </c>
      <c r="K234" s="9"/>
      <c r="L234" s="8">
        <f t="shared" si="7"/>
        <v>23649.543320000004</v>
      </c>
    </row>
    <row r="235" spans="1:12" ht="51.75" customHeight="1">
      <c r="A235" s="2" t="s">
        <v>151</v>
      </c>
      <c r="B235" s="3" t="s">
        <v>4</v>
      </c>
      <c r="C235" s="3" t="s">
        <v>24</v>
      </c>
      <c r="D235" s="3" t="s">
        <v>21</v>
      </c>
      <c r="E235" s="1" t="s">
        <v>155</v>
      </c>
      <c r="F235" s="3"/>
      <c r="G235" s="8">
        <v>35</v>
      </c>
      <c r="H235" s="9">
        <f>H236</f>
        <v>0</v>
      </c>
      <c r="I235" s="8">
        <f t="shared" si="6"/>
        <v>35</v>
      </c>
      <c r="J235" s="8">
        <v>35</v>
      </c>
      <c r="K235" s="9">
        <f>K236</f>
        <v>0</v>
      </c>
      <c r="L235" s="8">
        <f t="shared" si="7"/>
        <v>35</v>
      </c>
    </row>
    <row r="236" spans="1:12" ht="51.75" customHeight="1">
      <c r="A236" s="2" t="s">
        <v>72</v>
      </c>
      <c r="B236" s="3" t="s">
        <v>4</v>
      </c>
      <c r="C236" s="3" t="s">
        <v>24</v>
      </c>
      <c r="D236" s="3" t="s">
        <v>21</v>
      </c>
      <c r="E236" s="1" t="s">
        <v>155</v>
      </c>
      <c r="F236" s="3">
        <v>600</v>
      </c>
      <c r="G236" s="8">
        <v>35</v>
      </c>
      <c r="H236" s="9"/>
      <c r="I236" s="8">
        <f t="shared" si="6"/>
        <v>35</v>
      </c>
      <c r="J236" s="8">
        <v>35</v>
      </c>
      <c r="K236" s="9"/>
      <c r="L236" s="8">
        <f t="shared" si="7"/>
        <v>35</v>
      </c>
    </row>
    <row r="237" spans="1:12" ht="51.75" customHeight="1">
      <c r="A237" s="2" t="s">
        <v>152</v>
      </c>
      <c r="B237" s="3" t="s">
        <v>4</v>
      </c>
      <c r="C237" s="3" t="s">
        <v>24</v>
      </c>
      <c r="D237" s="3" t="s">
        <v>21</v>
      </c>
      <c r="E237" s="1" t="s">
        <v>156</v>
      </c>
      <c r="F237" s="3"/>
      <c r="G237" s="8">
        <v>92</v>
      </c>
      <c r="H237" s="9">
        <f>H238</f>
        <v>0</v>
      </c>
      <c r="I237" s="8">
        <f t="shared" si="6"/>
        <v>92</v>
      </c>
      <c r="J237" s="8">
        <v>92</v>
      </c>
      <c r="K237" s="9">
        <f>K238</f>
        <v>0</v>
      </c>
      <c r="L237" s="8">
        <f t="shared" si="7"/>
        <v>92</v>
      </c>
    </row>
    <row r="238" spans="1:12" ht="51.75" customHeight="1">
      <c r="A238" s="2" t="s">
        <v>72</v>
      </c>
      <c r="B238" s="3" t="s">
        <v>4</v>
      </c>
      <c r="C238" s="3" t="s">
        <v>24</v>
      </c>
      <c r="D238" s="3" t="s">
        <v>21</v>
      </c>
      <c r="E238" s="1" t="s">
        <v>156</v>
      </c>
      <c r="F238" s="3">
        <v>600</v>
      </c>
      <c r="G238" s="8">
        <v>92</v>
      </c>
      <c r="H238" s="9"/>
      <c r="I238" s="8">
        <f t="shared" si="6"/>
        <v>92</v>
      </c>
      <c r="J238" s="8">
        <v>92</v>
      </c>
      <c r="K238" s="9"/>
      <c r="L238" s="8">
        <f t="shared" si="7"/>
        <v>92</v>
      </c>
    </row>
    <row r="239" spans="1:12" ht="87" customHeight="1">
      <c r="A239" s="2" t="s">
        <v>153</v>
      </c>
      <c r="B239" s="3" t="s">
        <v>4</v>
      </c>
      <c r="C239" s="3" t="s">
        <v>24</v>
      </c>
      <c r="D239" s="3" t="s">
        <v>21</v>
      </c>
      <c r="E239" s="12" t="s">
        <v>157</v>
      </c>
      <c r="F239" s="3"/>
      <c r="G239" s="8">
        <v>0</v>
      </c>
      <c r="H239" s="9">
        <f>H240</f>
        <v>0</v>
      </c>
      <c r="I239" s="8">
        <f t="shared" si="6"/>
        <v>0</v>
      </c>
      <c r="J239" s="8">
        <v>0</v>
      </c>
      <c r="K239" s="9">
        <f>K240</f>
        <v>0</v>
      </c>
      <c r="L239" s="8">
        <f t="shared" si="7"/>
        <v>0</v>
      </c>
    </row>
    <row r="240" spans="1:12" ht="51.75" customHeight="1">
      <c r="A240" s="2" t="s">
        <v>72</v>
      </c>
      <c r="B240" s="3" t="s">
        <v>4</v>
      </c>
      <c r="C240" s="3" t="s">
        <v>24</v>
      </c>
      <c r="D240" s="3" t="s">
        <v>21</v>
      </c>
      <c r="E240" s="12" t="s">
        <v>157</v>
      </c>
      <c r="F240" s="3">
        <v>600</v>
      </c>
      <c r="G240" s="8">
        <v>0</v>
      </c>
      <c r="H240" s="9"/>
      <c r="I240" s="8">
        <f t="shared" si="6"/>
        <v>0</v>
      </c>
      <c r="J240" s="8">
        <v>0</v>
      </c>
      <c r="K240" s="9"/>
      <c r="L240" s="8">
        <f t="shared" si="7"/>
        <v>0</v>
      </c>
    </row>
    <row r="241" spans="1:12" ht="74.25" customHeight="1">
      <c r="A241" s="2" t="s">
        <v>154</v>
      </c>
      <c r="B241" s="3" t="s">
        <v>4</v>
      </c>
      <c r="C241" s="3" t="s">
        <v>24</v>
      </c>
      <c r="D241" s="3" t="s">
        <v>21</v>
      </c>
      <c r="E241" s="12" t="s">
        <v>158</v>
      </c>
      <c r="F241" s="3"/>
      <c r="G241" s="8">
        <v>300</v>
      </c>
      <c r="H241" s="9">
        <f>H242</f>
        <v>0</v>
      </c>
      <c r="I241" s="8">
        <f t="shared" si="6"/>
        <v>300</v>
      </c>
      <c r="J241" s="8">
        <v>300</v>
      </c>
      <c r="K241" s="9">
        <f>K242</f>
        <v>0</v>
      </c>
      <c r="L241" s="8">
        <f t="shared" si="7"/>
        <v>300</v>
      </c>
    </row>
    <row r="242" spans="1:12" ht="51.75" customHeight="1">
      <c r="A242" s="2" t="s">
        <v>72</v>
      </c>
      <c r="B242" s="3" t="s">
        <v>4</v>
      </c>
      <c r="C242" s="3" t="s">
        <v>24</v>
      </c>
      <c r="D242" s="3" t="s">
        <v>21</v>
      </c>
      <c r="E242" s="12" t="s">
        <v>158</v>
      </c>
      <c r="F242" s="3">
        <v>600</v>
      </c>
      <c r="G242" s="8">
        <v>300</v>
      </c>
      <c r="H242" s="9"/>
      <c r="I242" s="8">
        <f t="shared" si="6"/>
        <v>300</v>
      </c>
      <c r="J242" s="8">
        <v>300</v>
      </c>
      <c r="K242" s="9"/>
      <c r="L242" s="8">
        <f t="shared" si="7"/>
        <v>300</v>
      </c>
    </row>
    <row r="243" spans="1:12" ht="97.5" customHeight="1">
      <c r="A243" s="2" t="s">
        <v>159</v>
      </c>
      <c r="B243" s="3" t="s">
        <v>4</v>
      </c>
      <c r="C243" s="3" t="s">
        <v>24</v>
      </c>
      <c r="D243" s="3" t="s">
        <v>21</v>
      </c>
      <c r="E243" s="12" t="s">
        <v>161</v>
      </c>
      <c r="F243" s="3"/>
      <c r="G243" s="8">
        <v>0</v>
      </c>
      <c r="H243" s="9">
        <f>H244</f>
        <v>0</v>
      </c>
      <c r="I243" s="8">
        <f t="shared" si="6"/>
        <v>0</v>
      </c>
      <c r="J243" s="8">
        <v>0</v>
      </c>
      <c r="K243" s="9">
        <f>K244</f>
        <v>0</v>
      </c>
      <c r="L243" s="8">
        <f t="shared" si="7"/>
        <v>0</v>
      </c>
    </row>
    <row r="244" spans="1:12" ht="52.5" customHeight="1">
      <c r="A244" s="2" t="s">
        <v>72</v>
      </c>
      <c r="B244" s="3" t="s">
        <v>4</v>
      </c>
      <c r="C244" s="3" t="s">
        <v>24</v>
      </c>
      <c r="D244" s="3" t="s">
        <v>21</v>
      </c>
      <c r="E244" s="12" t="s">
        <v>161</v>
      </c>
      <c r="F244" s="3">
        <v>600</v>
      </c>
      <c r="G244" s="8">
        <v>0</v>
      </c>
      <c r="H244" s="9"/>
      <c r="I244" s="8">
        <f t="shared" si="6"/>
        <v>0</v>
      </c>
      <c r="J244" s="8">
        <v>0</v>
      </c>
      <c r="K244" s="9"/>
      <c r="L244" s="8">
        <f t="shared" si="7"/>
        <v>0</v>
      </c>
    </row>
    <row r="245" spans="1:12" ht="93" customHeight="1">
      <c r="A245" s="2" t="s">
        <v>160</v>
      </c>
      <c r="B245" s="3" t="s">
        <v>4</v>
      </c>
      <c r="C245" s="3" t="s">
        <v>24</v>
      </c>
      <c r="D245" s="3" t="s">
        <v>21</v>
      </c>
      <c r="E245" s="1" t="s">
        <v>162</v>
      </c>
      <c r="F245" s="3"/>
      <c r="G245" s="8">
        <v>200</v>
      </c>
      <c r="H245" s="9">
        <f>H246</f>
        <v>0</v>
      </c>
      <c r="I245" s="8">
        <f t="shared" si="6"/>
        <v>200</v>
      </c>
      <c r="J245" s="8">
        <v>200</v>
      </c>
      <c r="K245" s="9">
        <f>K246</f>
        <v>0</v>
      </c>
      <c r="L245" s="8">
        <f t="shared" si="7"/>
        <v>200</v>
      </c>
    </row>
    <row r="246" spans="1:12" ht="51" customHeight="1">
      <c r="A246" s="2" t="s">
        <v>72</v>
      </c>
      <c r="B246" s="3" t="s">
        <v>4</v>
      </c>
      <c r="C246" s="3" t="s">
        <v>24</v>
      </c>
      <c r="D246" s="3" t="s">
        <v>21</v>
      </c>
      <c r="E246" s="1" t="s">
        <v>162</v>
      </c>
      <c r="F246" s="3">
        <v>600</v>
      </c>
      <c r="G246" s="8">
        <v>200</v>
      </c>
      <c r="H246" s="9"/>
      <c r="I246" s="8">
        <f t="shared" si="6"/>
        <v>200</v>
      </c>
      <c r="J246" s="8">
        <v>200</v>
      </c>
      <c r="K246" s="9"/>
      <c r="L246" s="8">
        <f t="shared" si="7"/>
        <v>200</v>
      </c>
    </row>
    <row r="247" spans="1:12" ht="54" customHeight="1">
      <c r="A247" s="2" t="s">
        <v>163</v>
      </c>
      <c r="B247" s="3" t="s">
        <v>4</v>
      </c>
      <c r="C247" s="3" t="s">
        <v>24</v>
      </c>
      <c r="D247" s="3" t="s">
        <v>21</v>
      </c>
      <c r="E247" s="1" t="s">
        <v>164</v>
      </c>
      <c r="F247" s="3"/>
      <c r="G247" s="8">
        <v>0</v>
      </c>
      <c r="H247" s="9">
        <f>H248</f>
        <v>0</v>
      </c>
      <c r="I247" s="8">
        <f t="shared" si="6"/>
        <v>0</v>
      </c>
      <c r="J247" s="8">
        <v>0</v>
      </c>
      <c r="K247" s="9">
        <f>K248</f>
        <v>0</v>
      </c>
      <c r="L247" s="8">
        <f t="shared" si="7"/>
        <v>0</v>
      </c>
    </row>
    <row r="248" spans="1:12" ht="54.75" customHeight="1">
      <c r="A248" s="2" t="s">
        <v>72</v>
      </c>
      <c r="B248" s="3" t="s">
        <v>4</v>
      </c>
      <c r="C248" s="3" t="s">
        <v>24</v>
      </c>
      <c r="D248" s="3" t="s">
        <v>21</v>
      </c>
      <c r="E248" s="1" t="s">
        <v>164</v>
      </c>
      <c r="F248" s="3">
        <v>600</v>
      </c>
      <c r="G248" s="8">
        <v>0</v>
      </c>
      <c r="H248" s="9"/>
      <c r="I248" s="8">
        <f t="shared" si="6"/>
        <v>0</v>
      </c>
      <c r="J248" s="8">
        <v>0</v>
      </c>
      <c r="K248" s="9"/>
      <c r="L248" s="8">
        <f t="shared" si="7"/>
        <v>0</v>
      </c>
    </row>
    <row r="249" spans="1:12" ht="50.25" customHeight="1">
      <c r="A249" s="15" t="s">
        <v>131</v>
      </c>
      <c r="B249" s="3" t="s">
        <v>4</v>
      </c>
      <c r="C249" s="3" t="s">
        <v>24</v>
      </c>
      <c r="D249" s="3" t="s">
        <v>24</v>
      </c>
      <c r="E249" s="1" t="s">
        <v>133</v>
      </c>
      <c r="F249" s="3"/>
      <c r="G249" s="8">
        <v>1207.615</v>
      </c>
      <c r="H249" s="9">
        <f>H250</f>
        <v>47.639000000000003</v>
      </c>
      <c r="I249" s="8">
        <f t="shared" si="6"/>
        <v>1255.2539999999999</v>
      </c>
      <c r="J249" s="8">
        <v>1207.615</v>
      </c>
      <c r="K249" s="9">
        <f>K250</f>
        <v>47.639000000000003</v>
      </c>
      <c r="L249" s="8">
        <f t="shared" si="7"/>
        <v>1255.2539999999999</v>
      </c>
    </row>
    <row r="250" spans="1:12" ht="55.5" customHeight="1">
      <c r="A250" s="2" t="s">
        <v>72</v>
      </c>
      <c r="B250" s="3" t="s">
        <v>4</v>
      </c>
      <c r="C250" s="3" t="s">
        <v>24</v>
      </c>
      <c r="D250" s="3" t="s">
        <v>24</v>
      </c>
      <c r="E250" s="1" t="s">
        <v>133</v>
      </c>
      <c r="F250" s="3">
        <v>600</v>
      </c>
      <c r="G250" s="8">
        <v>1207.615</v>
      </c>
      <c r="H250" s="9">
        <v>47.639000000000003</v>
      </c>
      <c r="I250" s="8">
        <f t="shared" si="6"/>
        <v>1255.2539999999999</v>
      </c>
      <c r="J250" s="8">
        <v>1207.615</v>
      </c>
      <c r="K250" s="9">
        <v>47.639000000000003</v>
      </c>
      <c r="L250" s="8">
        <f t="shared" si="7"/>
        <v>1255.2539999999999</v>
      </c>
    </row>
    <row r="251" spans="1:12" ht="75.75" customHeight="1">
      <c r="A251" s="16" t="s">
        <v>132</v>
      </c>
      <c r="B251" s="3" t="s">
        <v>4</v>
      </c>
      <c r="C251" s="3" t="s">
        <v>24</v>
      </c>
      <c r="D251" s="3" t="s">
        <v>24</v>
      </c>
      <c r="E251" s="1" t="s">
        <v>134</v>
      </c>
      <c r="F251" s="3"/>
      <c r="G251" s="8">
        <v>50.82</v>
      </c>
      <c r="H251" s="9">
        <f>H252</f>
        <v>0</v>
      </c>
      <c r="I251" s="8">
        <f t="shared" si="6"/>
        <v>50.82</v>
      </c>
      <c r="J251" s="8">
        <v>50.82</v>
      </c>
      <c r="K251" s="9">
        <f>K252</f>
        <v>0</v>
      </c>
      <c r="L251" s="8">
        <f t="shared" si="7"/>
        <v>50.82</v>
      </c>
    </row>
    <row r="252" spans="1:12" ht="50.25" customHeight="1">
      <c r="A252" s="2" t="s">
        <v>72</v>
      </c>
      <c r="B252" s="3" t="s">
        <v>4</v>
      </c>
      <c r="C252" s="3" t="s">
        <v>24</v>
      </c>
      <c r="D252" s="3" t="s">
        <v>24</v>
      </c>
      <c r="E252" s="1" t="s">
        <v>134</v>
      </c>
      <c r="F252" s="3">
        <v>600</v>
      </c>
      <c r="G252" s="8">
        <v>50.82</v>
      </c>
      <c r="H252" s="9"/>
      <c r="I252" s="8">
        <f t="shared" si="6"/>
        <v>50.82</v>
      </c>
      <c r="J252" s="8">
        <v>50.82</v>
      </c>
      <c r="K252" s="9"/>
      <c r="L252" s="8">
        <f t="shared" si="7"/>
        <v>50.82</v>
      </c>
    </row>
    <row r="253" spans="1:12" ht="39.75" customHeight="1">
      <c r="A253" s="4" t="s">
        <v>269</v>
      </c>
      <c r="B253" s="3" t="s">
        <v>4</v>
      </c>
      <c r="C253" s="3" t="s">
        <v>24</v>
      </c>
      <c r="D253" s="3" t="s">
        <v>24</v>
      </c>
      <c r="E253" s="1" t="s">
        <v>270</v>
      </c>
      <c r="F253" s="3"/>
      <c r="G253" s="8">
        <v>178</v>
      </c>
      <c r="H253" s="9">
        <f>H254</f>
        <v>0</v>
      </c>
      <c r="I253" s="8">
        <f t="shared" si="6"/>
        <v>178</v>
      </c>
      <c r="J253" s="8">
        <v>178</v>
      </c>
      <c r="K253" s="9">
        <f>K254</f>
        <v>0</v>
      </c>
      <c r="L253" s="8">
        <f t="shared" si="7"/>
        <v>178</v>
      </c>
    </row>
    <row r="254" spans="1:12" ht="50.25" customHeight="1">
      <c r="A254" s="4" t="s">
        <v>33</v>
      </c>
      <c r="B254" s="3" t="s">
        <v>4</v>
      </c>
      <c r="C254" s="3" t="s">
        <v>24</v>
      </c>
      <c r="D254" s="3" t="s">
        <v>24</v>
      </c>
      <c r="E254" s="1" t="s">
        <v>270</v>
      </c>
      <c r="F254" s="3">
        <v>200</v>
      </c>
      <c r="G254" s="8">
        <v>178</v>
      </c>
      <c r="H254" s="9"/>
      <c r="I254" s="8">
        <f t="shared" si="6"/>
        <v>178</v>
      </c>
      <c r="J254" s="8">
        <v>178</v>
      </c>
      <c r="K254" s="9"/>
      <c r="L254" s="8">
        <f t="shared" si="7"/>
        <v>178</v>
      </c>
    </row>
    <row r="255" spans="1:12" ht="72.75" customHeight="1">
      <c r="A255" s="2" t="s">
        <v>315</v>
      </c>
      <c r="B255" s="3" t="s">
        <v>4</v>
      </c>
      <c r="C255" s="3" t="s">
        <v>24</v>
      </c>
      <c r="D255" s="3" t="s">
        <v>28</v>
      </c>
      <c r="E255" s="1" t="s">
        <v>305</v>
      </c>
      <c r="F255" s="3"/>
      <c r="G255" s="8">
        <v>0</v>
      </c>
      <c r="H255" s="9">
        <f>H256</f>
        <v>6764.3251799999998</v>
      </c>
      <c r="I255" s="8">
        <f t="shared" si="6"/>
        <v>6764.3251799999998</v>
      </c>
      <c r="J255" s="8">
        <v>0</v>
      </c>
      <c r="K255" s="9">
        <f>K256</f>
        <v>0</v>
      </c>
      <c r="L255" s="8">
        <f t="shared" si="7"/>
        <v>0</v>
      </c>
    </row>
    <row r="256" spans="1:12" ht="50.25" customHeight="1">
      <c r="A256" s="2" t="s">
        <v>72</v>
      </c>
      <c r="B256" s="3" t="s">
        <v>4</v>
      </c>
      <c r="C256" s="3" t="s">
        <v>24</v>
      </c>
      <c r="D256" s="3" t="s">
        <v>28</v>
      </c>
      <c r="E256" s="1" t="s">
        <v>305</v>
      </c>
      <c r="F256" s="3">
        <v>600</v>
      </c>
      <c r="G256" s="8">
        <v>0</v>
      </c>
      <c r="H256" s="9">
        <v>6764.3251799999998</v>
      </c>
      <c r="I256" s="8">
        <f t="shared" si="6"/>
        <v>6764.3251799999998</v>
      </c>
      <c r="J256" s="8">
        <v>0</v>
      </c>
      <c r="K256" s="9"/>
      <c r="L256" s="8">
        <f t="shared" si="7"/>
        <v>0</v>
      </c>
    </row>
    <row r="257" spans="1:12" ht="55.5" customHeight="1">
      <c r="A257" s="2" t="s">
        <v>126</v>
      </c>
      <c r="B257" s="3" t="s">
        <v>4</v>
      </c>
      <c r="C257" s="3" t="s">
        <v>24</v>
      </c>
      <c r="D257" s="3" t="s">
        <v>28</v>
      </c>
      <c r="E257" s="1" t="s">
        <v>127</v>
      </c>
      <c r="F257" s="3"/>
      <c r="G257" s="8">
        <v>945.375</v>
      </c>
      <c r="H257" s="9">
        <f>H258+H259</f>
        <v>0</v>
      </c>
      <c r="I257" s="8">
        <f t="shared" si="6"/>
        <v>945.375</v>
      </c>
      <c r="J257" s="8">
        <v>945.375</v>
      </c>
      <c r="K257" s="9">
        <f>K258+K259</f>
        <v>0</v>
      </c>
      <c r="L257" s="8">
        <f t="shared" si="7"/>
        <v>945.375</v>
      </c>
    </row>
    <row r="258" spans="1:12" ht="50.25" customHeight="1">
      <c r="A258" s="2" t="s">
        <v>33</v>
      </c>
      <c r="B258" s="3" t="s">
        <v>4</v>
      </c>
      <c r="C258" s="3" t="s">
        <v>24</v>
      </c>
      <c r="D258" s="3" t="s">
        <v>28</v>
      </c>
      <c r="E258" s="1" t="s">
        <v>127</v>
      </c>
      <c r="F258" s="3">
        <v>200</v>
      </c>
      <c r="G258" s="8">
        <v>529.875</v>
      </c>
      <c r="H258" s="9"/>
      <c r="I258" s="8">
        <f t="shared" si="6"/>
        <v>529.875</v>
      </c>
      <c r="J258" s="8">
        <v>529.875</v>
      </c>
      <c r="K258" s="9"/>
      <c r="L258" s="8">
        <f t="shared" si="7"/>
        <v>529.875</v>
      </c>
    </row>
    <row r="259" spans="1:12" ht="50.25" customHeight="1">
      <c r="A259" s="2" t="s">
        <v>72</v>
      </c>
      <c r="B259" s="3" t="s">
        <v>4</v>
      </c>
      <c r="C259" s="3" t="s">
        <v>24</v>
      </c>
      <c r="D259" s="3" t="s">
        <v>28</v>
      </c>
      <c r="E259" s="1" t="s">
        <v>127</v>
      </c>
      <c r="F259" s="3">
        <v>600</v>
      </c>
      <c r="G259" s="8">
        <v>415.5</v>
      </c>
      <c r="H259" s="9"/>
      <c r="I259" s="8">
        <f t="shared" si="6"/>
        <v>415.5</v>
      </c>
      <c r="J259" s="8">
        <v>415.5</v>
      </c>
      <c r="K259" s="9"/>
      <c r="L259" s="8">
        <f t="shared" si="7"/>
        <v>415.5</v>
      </c>
    </row>
    <row r="260" spans="1:12" ht="54" customHeight="1">
      <c r="A260" s="2" t="s">
        <v>128</v>
      </c>
      <c r="B260" s="3" t="s">
        <v>4</v>
      </c>
      <c r="C260" s="3" t="s">
        <v>24</v>
      </c>
      <c r="D260" s="3" t="s">
        <v>28</v>
      </c>
      <c r="E260" s="1" t="s">
        <v>129</v>
      </c>
      <c r="F260" s="3"/>
      <c r="G260" s="8">
        <v>100</v>
      </c>
      <c r="H260" s="9">
        <f>H261+H262</f>
        <v>0</v>
      </c>
      <c r="I260" s="8">
        <f t="shared" si="6"/>
        <v>100</v>
      </c>
      <c r="J260" s="8">
        <v>100</v>
      </c>
      <c r="K260" s="9">
        <f>K261+K262</f>
        <v>0</v>
      </c>
      <c r="L260" s="8">
        <f t="shared" si="7"/>
        <v>100</v>
      </c>
    </row>
    <row r="261" spans="1:12" ht="53.25" customHeight="1">
      <c r="A261" s="2" t="s">
        <v>33</v>
      </c>
      <c r="B261" s="3" t="s">
        <v>4</v>
      </c>
      <c r="C261" s="3" t="s">
        <v>24</v>
      </c>
      <c r="D261" s="3" t="s">
        <v>28</v>
      </c>
      <c r="E261" s="1" t="s">
        <v>129</v>
      </c>
      <c r="F261" s="3">
        <v>200</v>
      </c>
      <c r="G261" s="8">
        <v>0</v>
      </c>
      <c r="H261" s="9"/>
      <c r="I261" s="8">
        <f t="shared" si="6"/>
        <v>0</v>
      </c>
      <c r="J261" s="8">
        <v>0</v>
      </c>
      <c r="K261" s="9"/>
      <c r="L261" s="8">
        <f t="shared" si="7"/>
        <v>0</v>
      </c>
    </row>
    <row r="262" spans="1:12" ht="53.25" customHeight="1">
      <c r="A262" s="2" t="s">
        <v>72</v>
      </c>
      <c r="B262" s="3" t="s">
        <v>4</v>
      </c>
      <c r="C262" s="3" t="s">
        <v>24</v>
      </c>
      <c r="D262" s="3" t="s">
        <v>28</v>
      </c>
      <c r="E262" s="1" t="s">
        <v>129</v>
      </c>
      <c r="F262" s="3">
        <v>600</v>
      </c>
      <c r="G262" s="8">
        <v>100</v>
      </c>
      <c r="H262" s="9"/>
      <c r="I262" s="8">
        <f t="shared" si="6"/>
        <v>100</v>
      </c>
      <c r="J262" s="8">
        <v>100</v>
      </c>
      <c r="K262" s="9"/>
      <c r="L262" s="8">
        <f t="shared" si="7"/>
        <v>100</v>
      </c>
    </row>
    <row r="263" spans="1:12" ht="47.25" customHeight="1">
      <c r="A263" s="2" t="s">
        <v>200</v>
      </c>
      <c r="B263" s="3" t="s">
        <v>4</v>
      </c>
      <c r="C263" s="3" t="s">
        <v>24</v>
      </c>
      <c r="D263" s="3" t="s">
        <v>28</v>
      </c>
      <c r="E263" s="1" t="s">
        <v>130</v>
      </c>
      <c r="F263" s="3"/>
      <c r="G263" s="8">
        <v>200</v>
      </c>
      <c r="H263" s="9">
        <f>H264+H265</f>
        <v>-71.048240000000007</v>
      </c>
      <c r="I263" s="8">
        <f t="shared" si="6"/>
        <v>128.95175999999998</v>
      </c>
      <c r="J263" s="8">
        <v>200</v>
      </c>
      <c r="K263" s="9">
        <f>K264+K265</f>
        <v>-93.477000000000004</v>
      </c>
      <c r="L263" s="8">
        <f t="shared" si="7"/>
        <v>106.523</v>
      </c>
    </row>
    <row r="264" spans="1:12" ht="50.25" customHeight="1">
      <c r="A264" s="2" t="s">
        <v>33</v>
      </c>
      <c r="B264" s="3" t="s">
        <v>4</v>
      </c>
      <c r="C264" s="3" t="s">
        <v>24</v>
      </c>
      <c r="D264" s="3" t="s">
        <v>28</v>
      </c>
      <c r="E264" s="1" t="s">
        <v>130</v>
      </c>
      <c r="F264" s="3">
        <v>200</v>
      </c>
      <c r="G264" s="8">
        <v>0</v>
      </c>
      <c r="H264" s="9"/>
      <c r="I264" s="8">
        <f t="shared" si="6"/>
        <v>0</v>
      </c>
      <c r="J264" s="8">
        <v>0</v>
      </c>
      <c r="K264" s="9"/>
      <c r="L264" s="8">
        <f t="shared" si="7"/>
        <v>0</v>
      </c>
    </row>
    <row r="265" spans="1:12" ht="49.5" customHeight="1">
      <c r="A265" s="2" t="s">
        <v>72</v>
      </c>
      <c r="B265" s="3" t="s">
        <v>4</v>
      </c>
      <c r="C265" s="3" t="s">
        <v>24</v>
      </c>
      <c r="D265" s="3" t="s">
        <v>28</v>
      </c>
      <c r="E265" s="1" t="s">
        <v>130</v>
      </c>
      <c r="F265" s="3">
        <v>600</v>
      </c>
      <c r="G265" s="8">
        <v>200</v>
      </c>
      <c r="H265" s="9">
        <v>-71.048240000000007</v>
      </c>
      <c r="I265" s="8">
        <f t="shared" si="6"/>
        <v>128.95175999999998</v>
      </c>
      <c r="J265" s="8">
        <v>200</v>
      </c>
      <c r="K265" s="9">
        <v>-93.477000000000004</v>
      </c>
      <c r="L265" s="8">
        <f t="shared" si="7"/>
        <v>106.523</v>
      </c>
    </row>
    <row r="266" spans="1:12" ht="72" customHeight="1">
      <c r="A266" s="10" t="s">
        <v>201</v>
      </c>
      <c r="B266" s="3" t="s">
        <v>4</v>
      </c>
      <c r="C266" s="3" t="s">
        <v>24</v>
      </c>
      <c r="D266" s="3" t="s">
        <v>28</v>
      </c>
      <c r="E266" s="12" t="s">
        <v>125</v>
      </c>
      <c r="F266" s="3"/>
      <c r="G266" s="8">
        <v>7985.170000000001</v>
      </c>
      <c r="H266" s="9">
        <f>H267+H268+H269</f>
        <v>0</v>
      </c>
      <c r="I266" s="8">
        <f t="shared" si="6"/>
        <v>7985.170000000001</v>
      </c>
      <c r="J266" s="8">
        <v>7985.170000000001</v>
      </c>
      <c r="K266" s="9">
        <f>K267+K268+K269</f>
        <v>0</v>
      </c>
      <c r="L266" s="8">
        <f t="shared" si="7"/>
        <v>7985.170000000001</v>
      </c>
    </row>
    <row r="267" spans="1:12" ht="87" customHeight="1">
      <c r="A267" s="2" t="s">
        <v>102</v>
      </c>
      <c r="B267" s="3" t="s">
        <v>4</v>
      </c>
      <c r="C267" s="3" t="s">
        <v>24</v>
      </c>
      <c r="D267" s="3" t="s">
        <v>28</v>
      </c>
      <c r="E267" s="12" t="s">
        <v>125</v>
      </c>
      <c r="F267" s="3">
        <v>100</v>
      </c>
      <c r="G267" s="8">
        <v>7159.3009999999995</v>
      </c>
      <c r="H267" s="9"/>
      <c r="I267" s="8">
        <f t="shared" si="6"/>
        <v>7159.3009999999995</v>
      </c>
      <c r="J267" s="8">
        <v>7159.3009999999995</v>
      </c>
      <c r="K267" s="9"/>
      <c r="L267" s="8">
        <f t="shared" si="7"/>
        <v>7159.3009999999995</v>
      </c>
    </row>
    <row r="268" spans="1:12" ht="49.5" customHeight="1">
      <c r="A268" s="2" t="s">
        <v>33</v>
      </c>
      <c r="B268" s="3" t="s">
        <v>4</v>
      </c>
      <c r="C268" s="3" t="s">
        <v>24</v>
      </c>
      <c r="D268" s="3" t="s">
        <v>28</v>
      </c>
      <c r="E268" s="12" t="s">
        <v>125</v>
      </c>
      <c r="F268" s="3">
        <v>200</v>
      </c>
      <c r="G268" s="8">
        <v>825.76900000000001</v>
      </c>
      <c r="H268" s="9"/>
      <c r="I268" s="8">
        <f t="shared" si="6"/>
        <v>825.76900000000001</v>
      </c>
      <c r="J268" s="8">
        <v>825.76900000000001</v>
      </c>
      <c r="K268" s="9"/>
      <c r="L268" s="8">
        <f t="shared" si="7"/>
        <v>825.76900000000001</v>
      </c>
    </row>
    <row r="269" spans="1:12" ht="42" customHeight="1">
      <c r="A269" s="2" t="s">
        <v>124</v>
      </c>
      <c r="B269" s="3" t="s">
        <v>4</v>
      </c>
      <c r="C269" s="3" t="s">
        <v>24</v>
      </c>
      <c r="D269" s="3" t="s">
        <v>28</v>
      </c>
      <c r="E269" s="12" t="s">
        <v>125</v>
      </c>
      <c r="F269" s="3">
        <v>800</v>
      </c>
      <c r="G269" s="8">
        <v>9.9999999999999992E-2</v>
      </c>
      <c r="H269" s="9"/>
      <c r="I269" s="8">
        <f t="shared" si="6"/>
        <v>9.9999999999999992E-2</v>
      </c>
      <c r="J269" s="8">
        <v>9.9999999999999992E-2</v>
      </c>
      <c r="K269" s="9"/>
      <c r="L269" s="8">
        <f t="shared" si="7"/>
        <v>9.9999999999999992E-2</v>
      </c>
    </row>
    <row r="270" spans="1:12" ht="46.5" customHeight="1">
      <c r="A270" s="4" t="s">
        <v>221</v>
      </c>
      <c r="B270" s="3" t="s">
        <v>4</v>
      </c>
      <c r="C270" s="3" t="s">
        <v>24</v>
      </c>
      <c r="D270" s="3" t="s">
        <v>28</v>
      </c>
      <c r="E270" s="1" t="s">
        <v>273</v>
      </c>
      <c r="F270" s="3"/>
      <c r="G270" s="8">
        <v>152.10300000000001</v>
      </c>
      <c r="H270" s="9">
        <f>H271+H272</f>
        <v>0</v>
      </c>
      <c r="I270" s="8">
        <f t="shared" si="6"/>
        <v>152.10300000000001</v>
      </c>
      <c r="J270" s="8">
        <v>152.10300000000001</v>
      </c>
      <c r="K270" s="9">
        <f>K271+K272</f>
        <v>0</v>
      </c>
      <c r="L270" s="8">
        <f t="shared" si="7"/>
        <v>152.10300000000001</v>
      </c>
    </row>
    <row r="271" spans="1:12" ht="42" customHeight="1">
      <c r="A271" s="4" t="s">
        <v>33</v>
      </c>
      <c r="B271" s="3" t="s">
        <v>4</v>
      </c>
      <c r="C271" s="3" t="s">
        <v>24</v>
      </c>
      <c r="D271" s="3" t="s">
        <v>28</v>
      </c>
      <c r="E271" s="1" t="s">
        <v>273</v>
      </c>
      <c r="F271" s="3">
        <v>200</v>
      </c>
      <c r="G271" s="8">
        <v>116.10299999999999</v>
      </c>
      <c r="H271" s="9"/>
      <c r="I271" s="8">
        <f t="shared" si="6"/>
        <v>116.10299999999999</v>
      </c>
      <c r="J271" s="8">
        <v>116.10299999999999</v>
      </c>
      <c r="K271" s="9"/>
      <c r="L271" s="8">
        <f t="shared" si="7"/>
        <v>116.10299999999999</v>
      </c>
    </row>
    <row r="272" spans="1:12" ht="42" customHeight="1">
      <c r="A272" s="4" t="s">
        <v>170</v>
      </c>
      <c r="B272" s="3" t="s">
        <v>4</v>
      </c>
      <c r="C272" s="3" t="s">
        <v>24</v>
      </c>
      <c r="D272" s="3" t="s">
        <v>28</v>
      </c>
      <c r="E272" s="1" t="s">
        <v>273</v>
      </c>
      <c r="F272" s="3">
        <v>300</v>
      </c>
      <c r="G272" s="8">
        <v>36</v>
      </c>
      <c r="H272" s="9"/>
      <c r="I272" s="8">
        <f t="shared" si="6"/>
        <v>36</v>
      </c>
      <c r="J272" s="8">
        <v>36</v>
      </c>
      <c r="K272" s="9"/>
      <c r="L272" s="8">
        <f t="shared" si="7"/>
        <v>36</v>
      </c>
    </row>
    <row r="273" spans="1:12" ht="48.75" customHeight="1">
      <c r="A273" s="2" t="s">
        <v>32</v>
      </c>
      <c r="B273" s="3" t="s">
        <v>4</v>
      </c>
      <c r="C273" s="3" t="s">
        <v>24</v>
      </c>
      <c r="D273" s="3" t="s">
        <v>28</v>
      </c>
      <c r="E273" s="1" t="s">
        <v>35</v>
      </c>
      <c r="F273" s="3"/>
      <c r="G273" s="8">
        <v>3283.4349999999999</v>
      </c>
      <c r="H273" s="9">
        <f>H274+H275+H276</f>
        <v>0</v>
      </c>
      <c r="I273" s="8">
        <f t="shared" si="6"/>
        <v>3283.4349999999999</v>
      </c>
      <c r="J273" s="8">
        <v>3283.4349999999999</v>
      </c>
      <c r="K273" s="9">
        <f>K274+K275+K276</f>
        <v>0</v>
      </c>
      <c r="L273" s="8">
        <f t="shared" si="7"/>
        <v>3283.4349999999999</v>
      </c>
    </row>
    <row r="274" spans="1:12" ht="84" customHeight="1">
      <c r="A274" s="2" t="s">
        <v>102</v>
      </c>
      <c r="B274" s="3" t="s">
        <v>4</v>
      </c>
      <c r="C274" s="3" t="s">
        <v>24</v>
      </c>
      <c r="D274" s="3" t="s">
        <v>28</v>
      </c>
      <c r="E274" s="1" t="s">
        <v>35</v>
      </c>
      <c r="F274" s="3">
        <v>100</v>
      </c>
      <c r="G274" s="8">
        <v>3126.835</v>
      </c>
      <c r="H274" s="9"/>
      <c r="I274" s="8">
        <f t="shared" ref="I274:I337" si="8">G274+H274</f>
        <v>3126.835</v>
      </c>
      <c r="J274" s="8">
        <v>3126.835</v>
      </c>
      <c r="K274" s="9"/>
      <c r="L274" s="8">
        <f t="shared" ref="L274:L337" si="9">J274+K274</f>
        <v>3126.835</v>
      </c>
    </row>
    <row r="275" spans="1:12" ht="51.75" customHeight="1">
      <c r="A275" s="2" t="s">
        <v>33</v>
      </c>
      <c r="B275" s="3" t="s">
        <v>4</v>
      </c>
      <c r="C275" s="3" t="s">
        <v>24</v>
      </c>
      <c r="D275" s="3" t="s">
        <v>28</v>
      </c>
      <c r="E275" s="1" t="s">
        <v>35</v>
      </c>
      <c r="F275" s="3">
        <v>200</v>
      </c>
      <c r="G275" s="8">
        <v>152.1</v>
      </c>
      <c r="H275" s="9"/>
      <c r="I275" s="8">
        <f t="shared" si="8"/>
        <v>152.1</v>
      </c>
      <c r="J275" s="8">
        <v>152.1</v>
      </c>
      <c r="K275" s="9"/>
      <c r="L275" s="8">
        <f t="shared" si="9"/>
        <v>152.1</v>
      </c>
    </row>
    <row r="276" spans="1:12" ht="40.5" customHeight="1">
      <c r="A276" s="2" t="s">
        <v>34</v>
      </c>
      <c r="B276" s="3" t="s">
        <v>4</v>
      </c>
      <c r="C276" s="3" t="s">
        <v>24</v>
      </c>
      <c r="D276" s="3" t="s">
        <v>28</v>
      </c>
      <c r="E276" s="1" t="s">
        <v>35</v>
      </c>
      <c r="F276" s="3">
        <v>800</v>
      </c>
      <c r="G276" s="8">
        <v>4.5</v>
      </c>
      <c r="H276" s="9"/>
      <c r="I276" s="8">
        <f t="shared" si="8"/>
        <v>4.5</v>
      </c>
      <c r="J276" s="8">
        <v>4.5</v>
      </c>
      <c r="K276" s="9"/>
      <c r="L276" s="8">
        <f t="shared" si="9"/>
        <v>4.5</v>
      </c>
    </row>
    <row r="277" spans="1:12" ht="48" customHeight="1">
      <c r="A277" s="4" t="s">
        <v>271</v>
      </c>
      <c r="B277" s="3" t="s">
        <v>4</v>
      </c>
      <c r="C277" s="3">
        <v>10</v>
      </c>
      <c r="D277" s="3" t="s">
        <v>21</v>
      </c>
      <c r="E277" s="12" t="s">
        <v>272</v>
      </c>
      <c r="F277" s="3"/>
      <c r="G277" s="8">
        <v>275</v>
      </c>
      <c r="H277" s="9">
        <f>H278</f>
        <v>0</v>
      </c>
      <c r="I277" s="8">
        <f t="shared" si="8"/>
        <v>275</v>
      </c>
      <c r="J277" s="8">
        <v>275</v>
      </c>
      <c r="K277" s="9">
        <f>K278</f>
        <v>0</v>
      </c>
      <c r="L277" s="8">
        <f t="shared" si="9"/>
        <v>275</v>
      </c>
    </row>
    <row r="278" spans="1:12" ht="40.5" customHeight="1">
      <c r="A278" s="4" t="s">
        <v>170</v>
      </c>
      <c r="B278" s="3" t="s">
        <v>4</v>
      </c>
      <c r="C278" s="3">
        <v>10</v>
      </c>
      <c r="D278" s="3" t="s">
        <v>21</v>
      </c>
      <c r="E278" s="12" t="s">
        <v>272</v>
      </c>
      <c r="F278" s="3">
        <v>300</v>
      </c>
      <c r="G278" s="8">
        <v>275</v>
      </c>
      <c r="H278" s="9"/>
      <c r="I278" s="8">
        <f t="shared" si="8"/>
        <v>275</v>
      </c>
      <c r="J278" s="8">
        <v>275</v>
      </c>
      <c r="K278" s="9"/>
      <c r="L278" s="8">
        <f t="shared" si="9"/>
        <v>275</v>
      </c>
    </row>
    <row r="279" spans="1:12" ht="114.75" customHeight="1">
      <c r="A279" s="15" t="s">
        <v>122</v>
      </c>
      <c r="B279" s="3" t="s">
        <v>4</v>
      </c>
      <c r="C279" s="3">
        <v>10</v>
      </c>
      <c r="D279" s="3" t="s">
        <v>22</v>
      </c>
      <c r="E279" s="12" t="s">
        <v>123</v>
      </c>
      <c r="F279" s="3"/>
      <c r="G279" s="8">
        <v>1762.9778599999997</v>
      </c>
      <c r="H279" s="9">
        <f>H280+H281</f>
        <v>0</v>
      </c>
      <c r="I279" s="8">
        <f t="shared" si="8"/>
        <v>1762.9778599999997</v>
      </c>
      <c r="J279" s="8">
        <v>1762.9778599999997</v>
      </c>
      <c r="K279" s="9">
        <f>K280+K281</f>
        <v>0</v>
      </c>
      <c r="L279" s="8">
        <f t="shared" si="9"/>
        <v>1762.9778599999997</v>
      </c>
    </row>
    <row r="280" spans="1:12" ht="33.75" customHeight="1">
      <c r="A280" s="2" t="s">
        <v>170</v>
      </c>
      <c r="B280" s="3" t="s">
        <v>4</v>
      </c>
      <c r="C280" s="3">
        <v>10</v>
      </c>
      <c r="D280" s="3" t="s">
        <v>22</v>
      </c>
      <c r="E280" s="12" t="s">
        <v>123</v>
      </c>
      <c r="F280" s="3">
        <v>300</v>
      </c>
      <c r="G280" s="8">
        <v>1735.91913</v>
      </c>
      <c r="H280" s="9"/>
      <c r="I280" s="8">
        <f t="shared" si="8"/>
        <v>1735.91913</v>
      </c>
      <c r="J280" s="8">
        <v>1735.91913</v>
      </c>
      <c r="K280" s="9"/>
      <c r="L280" s="8">
        <f t="shared" si="9"/>
        <v>1735.91913</v>
      </c>
    </row>
    <row r="281" spans="1:12" ht="45" customHeight="1">
      <c r="A281" s="2" t="s">
        <v>72</v>
      </c>
      <c r="B281" s="3" t="s">
        <v>4</v>
      </c>
      <c r="C281" s="3">
        <v>10</v>
      </c>
      <c r="D281" s="3" t="s">
        <v>22</v>
      </c>
      <c r="E281" s="12" t="s">
        <v>123</v>
      </c>
      <c r="F281" s="3">
        <v>600</v>
      </c>
      <c r="G281" s="8">
        <v>27.058729999999997</v>
      </c>
      <c r="H281" s="9"/>
      <c r="I281" s="8">
        <f t="shared" si="8"/>
        <v>27.058729999999997</v>
      </c>
      <c r="J281" s="8">
        <v>27.058729999999997</v>
      </c>
      <c r="K281" s="9"/>
      <c r="L281" s="8">
        <f t="shared" si="9"/>
        <v>27.058729999999997</v>
      </c>
    </row>
    <row r="282" spans="1:12" ht="45" customHeight="1">
      <c r="A282" s="4" t="s">
        <v>276</v>
      </c>
      <c r="B282" s="3" t="s">
        <v>4</v>
      </c>
      <c r="C282" s="3">
        <v>11</v>
      </c>
      <c r="D282" s="3" t="s">
        <v>20</v>
      </c>
      <c r="E282" s="1" t="s">
        <v>277</v>
      </c>
      <c r="F282" s="3"/>
      <c r="G282" s="8">
        <v>729.34799999999996</v>
      </c>
      <c r="H282" s="9">
        <f>H283</f>
        <v>0</v>
      </c>
      <c r="I282" s="8">
        <f t="shared" si="8"/>
        <v>729.34799999999996</v>
      </c>
      <c r="J282" s="8">
        <v>729.34799999999996</v>
      </c>
      <c r="K282" s="9">
        <f>K283</f>
        <v>0</v>
      </c>
      <c r="L282" s="8">
        <f t="shared" si="9"/>
        <v>729.34799999999996</v>
      </c>
    </row>
    <row r="283" spans="1:12" ht="45" customHeight="1">
      <c r="A283" s="4" t="s">
        <v>72</v>
      </c>
      <c r="B283" s="3" t="s">
        <v>4</v>
      </c>
      <c r="C283" s="3">
        <v>11</v>
      </c>
      <c r="D283" s="3" t="s">
        <v>20</v>
      </c>
      <c r="E283" s="1" t="s">
        <v>277</v>
      </c>
      <c r="F283" s="3">
        <v>600</v>
      </c>
      <c r="G283" s="8">
        <v>729.34799999999996</v>
      </c>
      <c r="H283" s="9"/>
      <c r="I283" s="8">
        <f t="shared" si="8"/>
        <v>729.34799999999996</v>
      </c>
      <c r="J283" s="8">
        <v>729.34799999999996</v>
      </c>
      <c r="K283" s="9"/>
      <c r="L283" s="8">
        <f t="shared" si="9"/>
        <v>729.34799999999996</v>
      </c>
    </row>
    <row r="284" spans="1:12" ht="43.5" customHeight="1">
      <c r="A284" s="2" t="s">
        <v>217</v>
      </c>
      <c r="B284" s="3" t="s">
        <v>4</v>
      </c>
      <c r="C284" s="3">
        <v>11</v>
      </c>
      <c r="D284" s="3" t="s">
        <v>26</v>
      </c>
      <c r="E284" s="1" t="s">
        <v>218</v>
      </c>
      <c r="F284" s="3"/>
      <c r="G284" s="8">
        <v>0</v>
      </c>
      <c r="H284" s="9">
        <f>H285</f>
        <v>0</v>
      </c>
      <c r="I284" s="8">
        <f t="shared" si="8"/>
        <v>0</v>
      </c>
      <c r="J284" s="8">
        <v>0</v>
      </c>
      <c r="K284" s="9">
        <f>K285</f>
        <v>0</v>
      </c>
      <c r="L284" s="8">
        <f t="shared" si="9"/>
        <v>0</v>
      </c>
    </row>
    <row r="285" spans="1:12" ht="48" customHeight="1">
      <c r="A285" s="2" t="s">
        <v>72</v>
      </c>
      <c r="B285" s="3" t="s">
        <v>4</v>
      </c>
      <c r="C285" s="3">
        <v>11</v>
      </c>
      <c r="D285" s="3" t="s">
        <v>26</v>
      </c>
      <c r="E285" s="1" t="s">
        <v>218</v>
      </c>
      <c r="F285" s="3">
        <v>600</v>
      </c>
      <c r="G285" s="8">
        <v>0</v>
      </c>
      <c r="H285" s="9"/>
      <c r="I285" s="8">
        <f t="shared" si="8"/>
        <v>0</v>
      </c>
      <c r="J285" s="8">
        <v>0</v>
      </c>
      <c r="K285" s="9"/>
      <c r="L285" s="8">
        <f t="shared" si="9"/>
        <v>0</v>
      </c>
    </row>
    <row r="286" spans="1:12" ht="42" customHeight="1">
      <c r="A286" s="6" t="s">
        <v>18</v>
      </c>
      <c r="B286" s="7" t="s">
        <v>10</v>
      </c>
      <c r="C286" s="7"/>
      <c r="D286" s="7"/>
      <c r="E286" s="7"/>
      <c r="F286" s="7"/>
      <c r="G286" s="8">
        <v>3881.4962499999997</v>
      </c>
      <c r="H286" s="9">
        <f>H287</f>
        <v>0</v>
      </c>
      <c r="I286" s="8">
        <f t="shared" si="8"/>
        <v>3881.4962499999997</v>
      </c>
      <c r="J286" s="8">
        <v>3881.4962499999997</v>
      </c>
      <c r="K286" s="9">
        <f>K287</f>
        <v>0</v>
      </c>
      <c r="L286" s="8">
        <f t="shared" si="9"/>
        <v>3881.4962499999997</v>
      </c>
    </row>
    <row r="287" spans="1:12" ht="38.25" customHeight="1">
      <c r="A287" s="2" t="s">
        <v>12</v>
      </c>
      <c r="B287" s="3" t="s">
        <v>10</v>
      </c>
      <c r="C287" s="3"/>
      <c r="D287" s="3"/>
      <c r="E287" s="3"/>
      <c r="F287" s="3"/>
      <c r="G287" s="8">
        <v>3881.4962499999997</v>
      </c>
      <c r="H287" s="9">
        <f>H288+H290+H294</f>
        <v>0</v>
      </c>
      <c r="I287" s="8">
        <f t="shared" si="8"/>
        <v>3881.4962499999997</v>
      </c>
      <c r="J287" s="8">
        <v>3881.4962499999997</v>
      </c>
      <c r="K287" s="9">
        <f>K288+K290+K294</f>
        <v>0</v>
      </c>
      <c r="L287" s="8">
        <f t="shared" si="9"/>
        <v>3881.4962499999997</v>
      </c>
    </row>
    <row r="288" spans="1:12" ht="45.75" customHeight="1">
      <c r="A288" s="2" t="s">
        <v>65</v>
      </c>
      <c r="B288" s="3" t="s">
        <v>10</v>
      </c>
      <c r="C288" s="3" t="s">
        <v>20</v>
      </c>
      <c r="D288" s="3" t="s">
        <v>21</v>
      </c>
      <c r="E288" s="1" t="s">
        <v>68</v>
      </c>
      <c r="F288" s="3"/>
      <c r="G288" s="8">
        <v>1068.22225</v>
      </c>
      <c r="H288" s="9">
        <f>H289</f>
        <v>0</v>
      </c>
      <c r="I288" s="8">
        <f t="shared" si="8"/>
        <v>1068.22225</v>
      </c>
      <c r="J288" s="8">
        <v>1068.22225</v>
      </c>
      <c r="K288" s="9">
        <f>K289</f>
        <v>0</v>
      </c>
      <c r="L288" s="8">
        <f t="shared" si="9"/>
        <v>1068.22225</v>
      </c>
    </row>
    <row r="289" spans="1:12" ht="87.75" customHeight="1">
      <c r="A289" s="2" t="s">
        <v>102</v>
      </c>
      <c r="B289" s="3" t="s">
        <v>10</v>
      </c>
      <c r="C289" s="3" t="s">
        <v>20</v>
      </c>
      <c r="D289" s="3" t="s">
        <v>21</v>
      </c>
      <c r="E289" s="1" t="s">
        <v>68</v>
      </c>
      <c r="F289" s="3">
        <v>100</v>
      </c>
      <c r="G289" s="8">
        <v>1068.22225</v>
      </c>
      <c r="H289" s="9"/>
      <c r="I289" s="8">
        <f t="shared" si="8"/>
        <v>1068.22225</v>
      </c>
      <c r="J289" s="8">
        <v>1068.22225</v>
      </c>
      <c r="K289" s="9"/>
      <c r="L289" s="8">
        <f t="shared" si="9"/>
        <v>1068.22225</v>
      </c>
    </row>
    <row r="290" spans="1:12" ht="41.25" customHeight="1">
      <c r="A290" s="2" t="s">
        <v>66</v>
      </c>
      <c r="B290" s="3" t="s">
        <v>10</v>
      </c>
      <c r="C290" s="3" t="s">
        <v>20</v>
      </c>
      <c r="D290" s="3" t="s">
        <v>21</v>
      </c>
      <c r="E290" s="1" t="s">
        <v>69</v>
      </c>
      <c r="F290" s="3"/>
      <c r="G290" s="8">
        <v>1879.1022799999998</v>
      </c>
      <c r="H290" s="9">
        <f>H291+H292+H293</f>
        <v>0</v>
      </c>
      <c r="I290" s="8">
        <f t="shared" si="8"/>
        <v>1879.1022799999998</v>
      </c>
      <c r="J290" s="8">
        <v>1879.1022799999998</v>
      </c>
      <c r="K290" s="9">
        <f>K291+K292+K293</f>
        <v>0</v>
      </c>
      <c r="L290" s="8">
        <f t="shared" si="9"/>
        <v>1879.1022799999998</v>
      </c>
    </row>
    <row r="291" spans="1:12" ht="84.75" customHeight="1">
      <c r="A291" s="2" t="s">
        <v>102</v>
      </c>
      <c r="B291" s="3" t="s">
        <v>10</v>
      </c>
      <c r="C291" s="3" t="s">
        <v>20</v>
      </c>
      <c r="D291" s="3" t="s">
        <v>21</v>
      </c>
      <c r="E291" s="1" t="s">
        <v>69</v>
      </c>
      <c r="F291" s="3">
        <v>100</v>
      </c>
      <c r="G291" s="8">
        <v>1630.6251599999998</v>
      </c>
      <c r="H291" s="9"/>
      <c r="I291" s="8">
        <f t="shared" si="8"/>
        <v>1630.6251599999998</v>
      </c>
      <c r="J291" s="8">
        <v>1630.6251599999998</v>
      </c>
      <c r="K291" s="9"/>
      <c r="L291" s="8">
        <f t="shared" si="9"/>
        <v>1630.6251599999998</v>
      </c>
    </row>
    <row r="292" spans="1:12" ht="54.75" customHeight="1">
      <c r="A292" s="2" t="s">
        <v>33</v>
      </c>
      <c r="B292" s="3" t="s">
        <v>10</v>
      </c>
      <c r="C292" s="3" t="s">
        <v>20</v>
      </c>
      <c r="D292" s="3" t="s">
        <v>21</v>
      </c>
      <c r="E292" s="1" t="s">
        <v>69</v>
      </c>
      <c r="F292" s="3">
        <v>200</v>
      </c>
      <c r="G292" s="8">
        <v>248.47712000000001</v>
      </c>
      <c r="H292" s="9"/>
      <c r="I292" s="8">
        <f t="shared" si="8"/>
        <v>248.47712000000001</v>
      </c>
      <c r="J292" s="8">
        <v>248.47712000000001</v>
      </c>
      <c r="K292" s="9"/>
      <c r="L292" s="8">
        <f t="shared" si="9"/>
        <v>248.47712000000001</v>
      </c>
    </row>
    <row r="293" spans="1:12" ht="36" customHeight="1">
      <c r="A293" s="2" t="s">
        <v>34</v>
      </c>
      <c r="B293" s="3" t="s">
        <v>10</v>
      </c>
      <c r="C293" s="3" t="s">
        <v>20</v>
      </c>
      <c r="D293" s="3" t="s">
        <v>21</v>
      </c>
      <c r="E293" s="1" t="s">
        <v>69</v>
      </c>
      <c r="F293" s="3">
        <v>800</v>
      </c>
      <c r="G293" s="8">
        <v>0</v>
      </c>
      <c r="H293" s="9"/>
      <c r="I293" s="8">
        <f t="shared" si="8"/>
        <v>0</v>
      </c>
      <c r="J293" s="8">
        <v>0</v>
      </c>
      <c r="K293" s="9"/>
      <c r="L293" s="8">
        <f t="shared" si="9"/>
        <v>0</v>
      </c>
    </row>
    <row r="294" spans="1:12" ht="49.5" customHeight="1">
      <c r="A294" s="2" t="s">
        <v>67</v>
      </c>
      <c r="B294" s="3" t="s">
        <v>10</v>
      </c>
      <c r="C294" s="3" t="s">
        <v>20</v>
      </c>
      <c r="D294" s="3" t="s">
        <v>21</v>
      </c>
      <c r="E294" s="1" t="s">
        <v>70</v>
      </c>
      <c r="F294" s="3"/>
      <c r="G294" s="8">
        <v>934.17171999999994</v>
      </c>
      <c r="H294" s="9">
        <f>H295</f>
        <v>0</v>
      </c>
      <c r="I294" s="8">
        <f t="shared" si="8"/>
        <v>934.17171999999994</v>
      </c>
      <c r="J294" s="8">
        <v>934.17171999999994</v>
      </c>
      <c r="K294" s="9">
        <f>K295</f>
        <v>0</v>
      </c>
      <c r="L294" s="8">
        <f t="shared" si="9"/>
        <v>934.17171999999994</v>
      </c>
    </row>
    <row r="295" spans="1:12" ht="90" customHeight="1">
      <c r="A295" s="2" t="s">
        <v>102</v>
      </c>
      <c r="B295" s="3" t="s">
        <v>10</v>
      </c>
      <c r="C295" s="3" t="s">
        <v>20</v>
      </c>
      <c r="D295" s="3" t="s">
        <v>21</v>
      </c>
      <c r="E295" s="1" t="s">
        <v>70</v>
      </c>
      <c r="F295" s="3">
        <v>100</v>
      </c>
      <c r="G295" s="8">
        <v>934.17171999999994</v>
      </c>
      <c r="H295" s="9"/>
      <c r="I295" s="8">
        <f t="shared" si="8"/>
        <v>934.17171999999994</v>
      </c>
      <c r="J295" s="8">
        <v>934.17171999999994</v>
      </c>
      <c r="K295" s="9"/>
      <c r="L295" s="8">
        <f t="shared" si="9"/>
        <v>934.17171999999994</v>
      </c>
    </row>
    <row r="296" spans="1:12" ht="52.5" customHeight="1">
      <c r="A296" s="6" t="s">
        <v>9</v>
      </c>
      <c r="B296" s="7" t="s">
        <v>8</v>
      </c>
      <c r="C296" s="7"/>
      <c r="D296" s="7"/>
      <c r="E296" s="3"/>
      <c r="F296" s="3"/>
      <c r="G296" s="8">
        <v>17836.754740000004</v>
      </c>
      <c r="H296" s="9">
        <f>H297</f>
        <v>0</v>
      </c>
      <c r="I296" s="8">
        <f t="shared" si="8"/>
        <v>17836.754740000004</v>
      </c>
      <c r="J296" s="8">
        <v>17836.754740000004</v>
      </c>
      <c r="K296" s="9">
        <f>K297</f>
        <v>0</v>
      </c>
      <c r="L296" s="8">
        <f t="shared" si="9"/>
        <v>17836.754740000004</v>
      </c>
    </row>
    <row r="297" spans="1:12" ht="38.25" customHeight="1">
      <c r="A297" s="2" t="s">
        <v>12</v>
      </c>
      <c r="B297" s="3" t="s">
        <v>8</v>
      </c>
      <c r="C297" s="3"/>
      <c r="D297" s="3"/>
      <c r="E297" s="3"/>
      <c r="F297" s="3"/>
      <c r="G297" s="8">
        <v>17836.754740000004</v>
      </c>
      <c r="H297" s="9">
        <f>H298+H302+H304+H306+H308+H310+H314+H316+H318+H320+H322+H324+H326+H328+H330+H332+H334+H336+H338+H340+H343+H346+H349+H352+H354+H312</f>
        <v>0</v>
      </c>
      <c r="I297" s="8">
        <f t="shared" si="8"/>
        <v>17836.754740000004</v>
      </c>
      <c r="J297" s="8">
        <v>17836.754740000004</v>
      </c>
      <c r="K297" s="9">
        <f>K298+K302+K304+K306+K308+K310+K314+K316+K318+K320+K322+K324+K326+K328+K330+K332+K334+K336+K338+K340+K343+K346+K349+K352+K354+K312</f>
        <v>0</v>
      </c>
      <c r="L297" s="8">
        <f t="shared" si="9"/>
        <v>17836.754740000004</v>
      </c>
    </row>
    <row r="298" spans="1:12" ht="50.25" customHeight="1">
      <c r="A298" s="2" t="s">
        <v>32</v>
      </c>
      <c r="B298" s="3" t="s">
        <v>8</v>
      </c>
      <c r="C298" s="3" t="s">
        <v>20</v>
      </c>
      <c r="D298" s="3">
        <v>13</v>
      </c>
      <c r="E298" s="1" t="s">
        <v>35</v>
      </c>
      <c r="F298" s="3"/>
      <c r="G298" s="8">
        <v>2763.8077599999997</v>
      </c>
      <c r="H298" s="9">
        <f>H299+H300+H301</f>
        <v>0</v>
      </c>
      <c r="I298" s="8">
        <f t="shared" si="8"/>
        <v>2763.8077599999997</v>
      </c>
      <c r="J298" s="8">
        <v>2763.8077599999997</v>
      </c>
      <c r="K298" s="9">
        <f>K299+K300+K301</f>
        <v>0</v>
      </c>
      <c r="L298" s="8">
        <f t="shared" si="9"/>
        <v>2763.8077599999997</v>
      </c>
    </row>
    <row r="299" spans="1:12" ht="89.25" customHeight="1">
      <c r="A299" s="2" t="s">
        <v>102</v>
      </c>
      <c r="B299" s="3" t="s">
        <v>8</v>
      </c>
      <c r="C299" s="3" t="s">
        <v>20</v>
      </c>
      <c r="D299" s="3">
        <v>13</v>
      </c>
      <c r="E299" s="1" t="s">
        <v>35</v>
      </c>
      <c r="F299" s="3">
        <v>100</v>
      </c>
      <c r="G299" s="8">
        <v>2762.4227599999999</v>
      </c>
      <c r="H299" s="9"/>
      <c r="I299" s="8">
        <f t="shared" si="8"/>
        <v>2762.4227599999999</v>
      </c>
      <c r="J299" s="8">
        <v>2762.4227599999999</v>
      </c>
      <c r="K299" s="9"/>
      <c r="L299" s="8">
        <f t="shared" si="9"/>
        <v>2762.4227599999999</v>
      </c>
    </row>
    <row r="300" spans="1:12" ht="55.5" customHeight="1">
      <c r="A300" s="2" t="s">
        <v>33</v>
      </c>
      <c r="B300" s="3" t="s">
        <v>8</v>
      </c>
      <c r="C300" s="3" t="s">
        <v>20</v>
      </c>
      <c r="D300" s="3">
        <v>13</v>
      </c>
      <c r="E300" s="1" t="s">
        <v>35</v>
      </c>
      <c r="F300" s="3">
        <v>200</v>
      </c>
      <c r="G300" s="8">
        <v>0</v>
      </c>
      <c r="H300" s="9"/>
      <c r="I300" s="8">
        <f t="shared" si="8"/>
        <v>0</v>
      </c>
      <c r="J300" s="8">
        <v>0</v>
      </c>
      <c r="K300" s="9"/>
      <c r="L300" s="8">
        <f t="shared" si="9"/>
        <v>0</v>
      </c>
    </row>
    <row r="301" spans="1:12" ht="42.75" customHeight="1">
      <c r="A301" s="2" t="s">
        <v>34</v>
      </c>
      <c r="B301" s="3" t="s">
        <v>8</v>
      </c>
      <c r="C301" s="3" t="s">
        <v>20</v>
      </c>
      <c r="D301" s="3">
        <v>13</v>
      </c>
      <c r="E301" s="1" t="s">
        <v>35</v>
      </c>
      <c r="F301" s="3">
        <v>800</v>
      </c>
      <c r="G301" s="8">
        <v>1.3849999999999998</v>
      </c>
      <c r="H301" s="9"/>
      <c r="I301" s="8">
        <f t="shared" si="8"/>
        <v>1.3849999999999998</v>
      </c>
      <c r="J301" s="8">
        <v>1.3849999999999998</v>
      </c>
      <c r="K301" s="9"/>
      <c r="L301" s="8">
        <f t="shared" si="9"/>
        <v>1.3849999999999998</v>
      </c>
    </row>
    <row r="302" spans="1:12" ht="42.75" customHeight="1">
      <c r="A302" s="4" t="s">
        <v>55</v>
      </c>
      <c r="B302" s="3" t="s">
        <v>8</v>
      </c>
      <c r="C302" s="3" t="s">
        <v>22</v>
      </c>
      <c r="D302" s="3">
        <v>10</v>
      </c>
      <c r="E302" s="1" t="s">
        <v>56</v>
      </c>
      <c r="F302" s="3"/>
      <c r="G302" s="8">
        <v>39.54</v>
      </c>
      <c r="H302" s="9">
        <f>H303</f>
        <v>0</v>
      </c>
      <c r="I302" s="8">
        <f t="shared" si="8"/>
        <v>39.54</v>
      </c>
      <c r="J302" s="8">
        <v>39.54</v>
      </c>
      <c r="K302" s="9">
        <f>K303</f>
        <v>0</v>
      </c>
      <c r="L302" s="8">
        <f t="shared" si="9"/>
        <v>39.54</v>
      </c>
    </row>
    <row r="303" spans="1:12" ht="45.75" customHeight="1">
      <c r="A303" s="4" t="s">
        <v>33</v>
      </c>
      <c r="B303" s="3" t="s">
        <v>8</v>
      </c>
      <c r="C303" s="3" t="s">
        <v>22</v>
      </c>
      <c r="D303" s="3">
        <v>10</v>
      </c>
      <c r="E303" s="1" t="s">
        <v>56</v>
      </c>
      <c r="F303" s="3">
        <v>200</v>
      </c>
      <c r="G303" s="8">
        <v>39.54</v>
      </c>
      <c r="H303" s="9"/>
      <c r="I303" s="8">
        <f t="shared" si="8"/>
        <v>39.54</v>
      </c>
      <c r="J303" s="8">
        <v>39.54</v>
      </c>
      <c r="K303" s="9"/>
      <c r="L303" s="8">
        <f t="shared" si="9"/>
        <v>39.54</v>
      </c>
    </row>
    <row r="304" spans="1:12" ht="54.75" customHeight="1">
      <c r="A304" s="2" t="s">
        <v>71</v>
      </c>
      <c r="B304" s="3" t="s">
        <v>8</v>
      </c>
      <c r="C304" s="3" t="s">
        <v>24</v>
      </c>
      <c r="D304" s="3" t="s">
        <v>21</v>
      </c>
      <c r="E304" s="1" t="s">
        <v>235</v>
      </c>
      <c r="F304" s="3"/>
      <c r="G304" s="8">
        <v>3146.8065799999999</v>
      </c>
      <c r="H304" s="9">
        <f>H305</f>
        <v>0</v>
      </c>
      <c r="I304" s="8">
        <f t="shared" si="8"/>
        <v>3146.8065799999999</v>
      </c>
      <c r="J304" s="8">
        <v>3146.8065799999999</v>
      </c>
      <c r="K304" s="9">
        <f>K305</f>
        <v>0</v>
      </c>
      <c r="L304" s="8">
        <f t="shared" si="9"/>
        <v>3146.8065799999999</v>
      </c>
    </row>
    <row r="305" spans="1:12" ht="54.75" customHeight="1">
      <c r="A305" s="2" t="s">
        <v>72</v>
      </c>
      <c r="B305" s="3" t="s">
        <v>8</v>
      </c>
      <c r="C305" s="3" t="s">
        <v>24</v>
      </c>
      <c r="D305" s="3" t="s">
        <v>21</v>
      </c>
      <c r="E305" s="1" t="s">
        <v>235</v>
      </c>
      <c r="F305" s="3">
        <v>600</v>
      </c>
      <c r="G305" s="8">
        <v>3146.8065799999999</v>
      </c>
      <c r="H305" s="9"/>
      <c r="I305" s="8">
        <f t="shared" si="8"/>
        <v>3146.8065799999999</v>
      </c>
      <c r="J305" s="8">
        <v>3146.8065799999999</v>
      </c>
      <c r="K305" s="9"/>
      <c r="L305" s="8">
        <f t="shared" si="9"/>
        <v>3146.8065799999999</v>
      </c>
    </row>
    <row r="306" spans="1:12" ht="80.25" customHeight="1">
      <c r="A306" s="2" t="s">
        <v>73</v>
      </c>
      <c r="B306" s="3" t="s">
        <v>8</v>
      </c>
      <c r="C306" s="3" t="s">
        <v>24</v>
      </c>
      <c r="D306" s="3" t="s">
        <v>21</v>
      </c>
      <c r="E306" s="12" t="s">
        <v>236</v>
      </c>
      <c r="F306" s="3"/>
      <c r="G306" s="8">
        <v>200</v>
      </c>
      <c r="H306" s="9">
        <f>H307</f>
        <v>0</v>
      </c>
      <c r="I306" s="8">
        <f t="shared" si="8"/>
        <v>200</v>
      </c>
      <c r="J306" s="8">
        <v>200</v>
      </c>
      <c r="K306" s="9">
        <f>K307</f>
        <v>0</v>
      </c>
      <c r="L306" s="8">
        <f t="shared" si="9"/>
        <v>200</v>
      </c>
    </row>
    <row r="307" spans="1:12" ht="54.75" customHeight="1">
      <c r="A307" s="2" t="s">
        <v>72</v>
      </c>
      <c r="B307" s="3" t="s">
        <v>8</v>
      </c>
      <c r="C307" s="3" t="s">
        <v>24</v>
      </c>
      <c r="D307" s="3" t="s">
        <v>21</v>
      </c>
      <c r="E307" s="12" t="s">
        <v>236</v>
      </c>
      <c r="F307" s="3">
        <v>600</v>
      </c>
      <c r="G307" s="8">
        <v>200</v>
      </c>
      <c r="H307" s="9"/>
      <c r="I307" s="8">
        <f t="shared" si="8"/>
        <v>200</v>
      </c>
      <c r="J307" s="8">
        <v>200</v>
      </c>
      <c r="K307" s="9"/>
      <c r="L307" s="8">
        <f t="shared" si="9"/>
        <v>200</v>
      </c>
    </row>
    <row r="308" spans="1:12" ht="87" customHeight="1">
      <c r="A308" s="4" t="s">
        <v>286</v>
      </c>
      <c r="B308" s="3" t="s">
        <v>8</v>
      </c>
      <c r="C308" s="3" t="s">
        <v>24</v>
      </c>
      <c r="D308" s="3" t="s">
        <v>21</v>
      </c>
      <c r="E308" s="12" t="s">
        <v>287</v>
      </c>
      <c r="F308" s="3"/>
      <c r="G308" s="8">
        <v>0</v>
      </c>
      <c r="H308" s="9">
        <f>H309</f>
        <v>0</v>
      </c>
      <c r="I308" s="8">
        <f t="shared" si="8"/>
        <v>0</v>
      </c>
      <c r="J308" s="8">
        <v>0</v>
      </c>
      <c r="K308" s="9">
        <f>K309</f>
        <v>0</v>
      </c>
      <c r="L308" s="8">
        <f t="shared" si="9"/>
        <v>0</v>
      </c>
    </row>
    <row r="309" spans="1:12" ht="54.75" customHeight="1">
      <c r="A309" s="4" t="s">
        <v>72</v>
      </c>
      <c r="B309" s="3" t="s">
        <v>8</v>
      </c>
      <c r="C309" s="3" t="s">
        <v>24</v>
      </c>
      <c r="D309" s="3" t="s">
        <v>21</v>
      </c>
      <c r="E309" s="12" t="s">
        <v>287</v>
      </c>
      <c r="F309" s="3">
        <v>600</v>
      </c>
      <c r="G309" s="8">
        <v>0</v>
      </c>
      <c r="H309" s="9"/>
      <c r="I309" s="8">
        <f t="shared" si="8"/>
        <v>0</v>
      </c>
      <c r="J309" s="8">
        <v>0</v>
      </c>
      <c r="K309" s="9"/>
      <c r="L309" s="8">
        <f t="shared" si="9"/>
        <v>0</v>
      </c>
    </row>
    <row r="310" spans="1:12" ht="54.75" customHeight="1">
      <c r="A310" s="4" t="s">
        <v>258</v>
      </c>
      <c r="B310" s="3" t="s">
        <v>8</v>
      </c>
      <c r="C310" s="3" t="s">
        <v>24</v>
      </c>
      <c r="D310" s="3" t="s">
        <v>21</v>
      </c>
      <c r="E310" s="12" t="s">
        <v>274</v>
      </c>
      <c r="F310" s="3"/>
      <c r="G310" s="8">
        <v>0</v>
      </c>
      <c r="H310" s="9">
        <f>H311</f>
        <v>0</v>
      </c>
      <c r="I310" s="8">
        <f t="shared" si="8"/>
        <v>0</v>
      </c>
      <c r="J310" s="8">
        <v>0</v>
      </c>
      <c r="K310" s="9">
        <f>K311</f>
        <v>0</v>
      </c>
      <c r="L310" s="8">
        <f t="shared" si="9"/>
        <v>0</v>
      </c>
    </row>
    <row r="311" spans="1:12" ht="54.75" customHeight="1">
      <c r="A311" s="4" t="s">
        <v>72</v>
      </c>
      <c r="B311" s="3" t="s">
        <v>8</v>
      </c>
      <c r="C311" s="3" t="s">
        <v>24</v>
      </c>
      <c r="D311" s="3" t="s">
        <v>21</v>
      </c>
      <c r="E311" s="12" t="s">
        <v>274</v>
      </c>
      <c r="F311" s="3">
        <v>600</v>
      </c>
      <c r="G311" s="8">
        <v>0</v>
      </c>
      <c r="H311" s="9"/>
      <c r="I311" s="8">
        <f t="shared" si="8"/>
        <v>0</v>
      </c>
      <c r="J311" s="8">
        <v>0</v>
      </c>
      <c r="K311" s="9"/>
      <c r="L311" s="8">
        <f t="shared" si="9"/>
        <v>0</v>
      </c>
    </row>
    <row r="312" spans="1:12" ht="112.5" customHeight="1">
      <c r="A312" s="4" t="s">
        <v>292</v>
      </c>
      <c r="B312" s="3" t="s">
        <v>8</v>
      </c>
      <c r="C312" s="3" t="s">
        <v>24</v>
      </c>
      <c r="D312" s="3" t="s">
        <v>21</v>
      </c>
      <c r="E312" s="1" t="s">
        <v>293</v>
      </c>
      <c r="F312" s="3"/>
      <c r="G312" s="8">
        <v>0</v>
      </c>
      <c r="H312" s="9">
        <f>H313</f>
        <v>0</v>
      </c>
      <c r="I312" s="8">
        <f t="shared" si="8"/>
        <v>0</v>
      </c>
      <c r="J312" s="8">
        <v>0</v>
      </c>
      <c r="K312" s="9">
        <f>K313</f>
        <v>0</v>
      </c>
      <c r="L312" s="8">
        <f t="shared" si="9"/>
        <v>0</v>
      </c>
    </row>
    <row r="313" spans="1:12" ht="54.75" customHeight="1">
      <c r="A313" s="4" t="s">
        <v>72</v>
      </c>
      <c r="B313" s="3" t="s">
        <v>8</v>
      </c>
      <c r="C313" s="3" t="s">
        <v>24</v>
      </c>
      <c r="D313" s="3" t="s">
        <v>21</v>
      </c>
      <c r="E313" s="1" t="s">
        <v>293</v>
      </c>
      <c r="F313" s="3">
        <v>600</v>
      </c>
      <c r="G313" s="8">
        <v>0</v>
      </c>
      <c r="H313" s="9"/>
      <c r="I313" s="8">
        <f t="shared" si="8"/>
        <v>0</v>
      </c>
      <c r="J313" s="8">
        <v>0</v>
      </c>
      <c r="K313" s="9"/>
      <c r="L313" s="8">
        <f t="shared" si="9"/>
        <v>0</v>
      </c>
    </row>
    <row r="314" spans="1:12" ht="48" customHeight="1">
      <c r="A314" s="10" t="s">
        <v>74</v>
      </c>
      <c r="B314" s="3" t="s">
        <v>8</v>
      </c>
      <c r="C314" s="3" t="s">
        <v>25</v>
      </c>
      <c r="D314" s="3" t="s">
        <v>20</v>
      </c>
      <c r="E314" s="1" t="s">
        <v>76</v>
      </c>
      <c r="F314" s="3"/>
      <c r="G314" s="8">
        <v>6883.2439699999995</v>
      </c>
      <c r="H314" s="9">
        <f>H315</f>
        <v>0</v>
      </c>
      <c r="I314" s="8">
        <f t="shared" si="8"/>
        <v>6883.2439699999995</v>
      </c>
      <c r="J314" s="8">
        <v>6883.2439699999995</v>
      </c>
      <c r="K314" s="9">
        <f>K315</f>
        <v>0</v>
      </c>
      <c r="L314" s="8">
        <f t="shared" si="9"/>
        <v>6883.2439699999995</v>
      </c>
    </row>
    <row r="315" spans="1:12" ht="55.5" customHeight="1">
      <c r="A315" s="2" t="s">
        <v>72</v>
      </c>
      <c r="B315" s="3" t="s">
        <v>8</v>
      </c>
      <c r="C315" s="3" t="s">
        <v>25</v>
      </c>
      <c r="D315" s="3" t="s">
        <v>20</v>
      </c>
      <c r="E315" s="1" t="s">
        <v>76</v>
      </c>
      <c r="F315" s="3">
        <v>600</v>
      </c>
      <c r="G315" s="8">
        <v>6883.2439699999995</v>
      </c>
      <c r="H315" s="9"/>
      <c r="I315" s="8">
        <f t="shared" si="8"/>
        <v>6883.2439699999995</v>
      </c>
      <c r="J315" s="8">
        <v>6883.2439699999995</v>
      </c>
      <c r="K315" s="9"/>
      <c r="L315" s="8">
        <f t="shared" si="9"/>
        <v>6883.2439699999995</v>
      </c>
    </row>
    <row r="316" spans="1:12" ht="69" customHeight="1">
      <c r="A316" s="10" t="s">
        <v>75</v>
      </c>
      <c r="B316" s="3" t="s">
        <v>8</v>
      </c>
      <c r="C316" s="3" t="s">
        <v>25</v>
      </c>
      <c r="D316" s="3" t="s">
        <v>20</v>
      </c>
      <c r="E316" s="12" t="s">
        <v>77</v>
      </c>
      <c r="F316" s="3"/>
      <c r="G316" s="8">
        <v>70</v>
      </c>
      <c r="H316" s="9">
        <f>H317</f>
        <v>0</v>
      </c>
      <c r="I316" s="8">
        <f t="shared" si="8"/>
        <v>70</v>
      </c>
      <c r="J316" s="8">
        <v>70</v>
      </c>
      <c r="K316" s="9">
        <f>K317</f>
        <v>0</v>
      </c>
      <c r="L316" s="8">
        <f t="shared" si="9"/>
        <v>70</v>
      </c>
    </row>
    <row r="317" spans="1:12" ht="55.5" customHeight="1">
      <c r="A317" s="2" t="s">
        <v>72</v>
      </c>
      <c r="B317" s="3" t="s">
        <v>8</v>
      </c>
      <c r="C317" s="3" t="s">
        <v>25</v>
      </c>
      <c r="D317" s="3" t="s">
        <v>20</v>
      </c>
      <c r="E317" s="12" t="s">
        <v>77</v>
      </c>
      <c r="F317" s="3">
        <v>600</v>
      </c>
      <c r="G317" s="8">
        <v>70</v>
      </c>
      <c r="H317" s="9"/>
      <c r="I317" s="8">
        <f t="shared" si="8"/>
        <v>70</v>
      </c>
      <c r="J317" s="8">
        <v>70</v>
      </c>
      <c r="K317" s="9"/>
      <c r="L317" s="8">
        <f t="shared" si="9"/>
        <v>70</v>
      </c>
    </row>
    <row r="318" spans="1:12" ht="87.75" customHeight="1">
      <c r="A318" s="10" t="s">
        <v>78</v>
      </c>
      <c r="B318" s="3" t="s">
        <v>8</v>
      </c>
      <c r="C318" s="3" t="s">
        <v>25</v>
      </c>
      <c r="D318" s="3" t="s">
        <v>20</v>
      </c>
      <c r="E318" s="12" t="s">
        <v>79</v>
      </c>
      <c r="F318" s="3"/>
      <c r="G318" s="8">
        <v>0</v>
      </c>
      <c r="H318" s="9">
        <f>H319</f>
        <v>0</v>
      </c>
      <c r="I318" s="8">
        <f t="shared" si="8"/>
        <v>0</v>
      </c>
      <c r="J318" s="8">
        <v>0</v>
      </c>
      <c r="K318" s="9">
        <f>K319</f>
        <v>0</v>
      </c>
      <c r="L318" s="8">
        <f t="shared" si="9"/>
        <v>0</v>
      </c>
    </row>
    <row r="319" spans="1:12" ht="55.5" customHeight="1">
      <c r="A319" s="2" t="s">
        <v>72</v>
      </c>
      <c r="B319" s="3" t="s">
        <v>8</v>
      </c>
      <c r="C319" s="3" t="s">
        <v>25</v>
      </c>
      <c r="D319" s="3" t="s">
        <v>20</v>
      </c>
      <c r="E319" s="12" t="s">
        <v>79</v>
      </c>
      <c r="F319" s="3">
        <v>600</v>
      </c>
      <c r="G319" s="8">
        <v>0</v>
      </c>
      <c r="H319" s="9"/>
      <c r="I319" s="8">
        <f t="shared" si="8"/>
        <v>0</v>
      </c>
      <c r="J319" s="8">
        <v>0</v>
      </c>
      <c r="K319" s="9"/>
      <c r="L319" s="8">
        <f t="shared" si="9"/>
        <v>0</v>
      </c>
    </row>
    <row r="320" spans="1:12" ht="37.5" customHeight="1">
      <c r="A320" s="4" t="s">
        <v>80</v>
      </c>
      <c r="B320" s="3" t="s">
        <v>8</v>
      </c>
      <c r="C320" s="3" t="s">
        <v>25</v>
      </c>
      <c r="D320" s="3" t="s">
        <v>20</v>
      </c>
      <c r="E320" s="1" t="s">
        <v>275</v>
      </c>
      <c r="F320" s="3"/>
      <c r="G320" s="8">
        <v>0</v>
      </c>
      <c r="H320" s="9">
        <f>H321</f>
        <v>0</v>
      </c>
      <c r="I320" s="8">
        <f t="shared" si="8"/>
        <v>0</v>
      </c>
      <c r="J320" s="8">
        <v>0</v>
      </c>
      <c r="K320" s="9">
        <f>K321</f>
        <v>0</v>
      </c>
      <c r="L320" s="8">
        <f t="shared" si="9"/>
        <v>0</v>
      </c>
    </row>
    <row r="321" spans="1:12" ht="52.5" customHeight="1">
      <c r="A321" s="4" t="s">
        <v>72</v>
      </c>
      <c r="B321" s="3" t="s">
        <v>8</v>
      </c>
      <c r="C321" s="3" t="s">
        <v>25</v>
      </c>
      <c r="D321" s="3" t="s">
        <v>20</v>
      </c>
      <c r="E321" s="1" t="s">
        <v>275</v>
      </c>
      <c r="F321" s="3">
        <v>600</v>
      </c>
      <c r="G321" s="8">
        <v>0</v>
      </c>
      <c r="H321" s="9"/>
      <c r="I321" s="8">
        <f t="shared" si="8"/>
        <v>0</v>
      </c>
      <c r="J321" s="8">
        <v>0</v>
      </c>
      <c r="K321" s="9"/>
      <c r="L321" s="8">
        <f t="shared" si="9"/>
        <v>0</v>
      </c>
    </row>
    <row r="322" spans="1:12" ht="99" customHeight="1">
      <c r="A322" s="10" t="s">
        <v>81</v>
      </c>
      <c r="B322" s="3" t="s">
        <v>8</v>
      </c>
      <c r="C322" s="3" t="s">
        <v>25</v>
      </c>
      <c r="D322" s="3" t="s">
        <v>20</v>
      </c>
      <c r="E322" s="1" t="s">
        <v>82</v>
      </c>
      <c r="F322" s="3"/>
      <c r="G322" s="8">
        <v>0</v>
      </c>
      <c r="H322" s="9">
        <f>H323</f>
        <v>0</v>
      </c>
      <c r="I322" s="8">
        <f t="shared" si="8"/>
        <v>0</v>
      </c>
      <c r="J322" s="8">
        <v>0</v>
      </c>
      <c r="K322" s="9">
        <f>K323</f>
        <v>0</v>
      </c>
      <c r="L322" s="8">
        <f t="shared" si="9"/>
        <v>0</v>
      </c>
    </row>
    <row r="323" spans="1:12" ht="54" customHeight="1">
      <c r="A323" s="2" t="s">
        <v>72</v>
      </c>
      <c r="B323" s="3" t="s">
        <v>8</v>
      </c>
      <c r="C323" s="3" t="s">
        <v>25</v>
      </c>
      <c r="D323" s="3" t="s">
        <v>20</v>
      </c>
      <c r="E323" s="1" t="s">
        <v>82</v>
      </c>
      <c r="F323" s="3">
        <v>600</v>
      </c>
      <c r="G323" s="8">
        <v>0</v>
      </c>
      <c r="H323" s="9"/>
      <c r="I323" s="8">
        <f t="shared" si="8"/>
        <v>0</v>
      </c>
      <c r="J323" s="8">
        <v>0</v>
      </c>
      <c r="K323" s="9"/>
      <c r="L323" s="8">
        <f t="shared" si="9"/>
        <v>0</v>
      </c>
    </row>
    <row r="324" spans="1:12" ht="48" customHeight="1">
      <c r="A324" s="10" t="s">
        <v>83</v>
      </c>
      <c r="B324" s="3" t="s">
        <v>8</v>
      </c>
      <c r="C324" s="3" t="s">
        <v>25</v>
      </c>
      <c r="D324" s="3" t="s">
        <v>20</v>
      </c>
      <c r="E324" s="1" t="s">
        <v>84</v>
      </c>
      <c r="F324" s="3"/>
      <c r="G324" s="8">
        <v>0</v>
      </c>
      <c r="H324" s="9">
        <f>H325</f>
        <v>0</v>
      </c>
      <c r="I324" s="8">
        <f t="shared" si="8"/>
        <v>0</v>
      </c>
      <c r="J324" s="8">
        <v>0</v>
      </c>
      <c r="K324" s="9">
        <f>K325</f>
        <v>0</v>
      </c>
      <c r="L324" s="8">
        <f t="shared" si="9"/>
        <v>0</v>
      </c>
    </row>
    <row r="325" spans="1:12" ht="53.25" customHeight="1">
      <c r="A325" s="2" t="s">
        <v>72</v>
      </c>
      <c r="B325" s="3" t="s">
        <v>8</v>
      </c>
      <c r="C325" s="3" t="s">
        <v>25</v>
      </c>
      <c r="D325" s="3" t="s">
        <v>20</v>
      </c>
      <c r="E325" s="1" t="s">
        <v>84</v>
      </c>
      <c r="F325" s="3">
        <v>600</v>
      </c>
      <c r="G325" s="8">
        <v>0</v>
      </c>
      <c r="H325" s="9"/>
      <c r="I325" s="8">
        <f t="shared" si="8"/>
        <v>0</v>
      </c>
      <c r="J325" s="8">
        <v>0</v>
      </c>
      <c r="K325" s="9"/>
      <c r="L325" s="8">
        <f t="shared" si="9"/>
        <v>0</v>
      </c>
    </row>
    <row r="326" spans="1:12" ht="57" customHeight="1">
      <c r="A326" s="10" t="s">
        <v>85</v>
      </c>
      <c r="B326" s="3" t="s">
        <v>8</v>
      </c>
      <c r="C326" s="3" t="s">
        <v>25</v>
      </c>
      <c r="D326" s="3" t="s">
        <v>20</v>
      </c>
      <c r="E326" s="1" t="s">
        <v>88</v>
      </c>
      <c r="F326" s="3"/>
      <c r="G326" s="8">
        <v>2256.3232099999996</v>
      </c>
      <c r="H326" s="9">
        <f>H327</f>
        <v>0</v>
      </c>
      <c r="I326" s="8">
        <f t="shared" si="8"/>
        <v>2256.3232099999996</v>
      </c>
      <c r="J326" s="8">
        <v>2256.3232099999996</v>
      </c>
      <c r="K326" s="9">
        <f>K327</f>
        <v>0</v>
      </c>
      <c r="L326" s="8">
        <f t="shared" si="9"/>
        <v>2256.3232099999996</v>
      </c>
    </row>
    <row r="327" spans="1:12" ht="54.75" customHeight="1">
      <c r="A327" s="2" t="s">
        <v>72</v>
      </c>
      <c r="B327" s="3" t="s">
        <v>8</v>
      </c>
      <c r="C327" s="3" t="s">
        <v>25</v>
      </c>
      <c r="D327" s="3" t="s">
        <v>20</v>
      </c>
      <c r="E327" s="1" t="s">
        <v>88</v>
      </c>
      <c r="F327" s="3">
        <v>600</v>
      </c>
      <c r="G327" s="8">
        <v>2256.3232099999996</v>
      </c>
      <c r="H327" s="9"/>
      <c r="I327" s="8">
        <f t="shared" si="8"/>
        <v>2256.3232099999996</v>
      </c>
      <c r="J327" s="8">
        <v>2256.3232099999996</v>
      </c>
      <c r="K327" s="9"/>
      <c r="L327" s="8">
        <f t="shared" si="9"/>
        <v>2256.3232099999996</v>
      </c>
    </row>
    <row r="328" spans="1:12" ht="53.25" customHeight="1">
      <c r="A328" s="10" t="s">
        <v>233</v>
      </c>
      <c r="B328" s="3" t="s">
        <v>8</v>
      </c>
      <c r="C328" s="3" t="s">
        <v>25</v>
      </c>
      <c r="D328" s="3" t="s">
        <v>20</v>
      </c>
      <c r="E328" s="12" t="s">
        <v>224</v>
      </c>
      <c r="F328" s="3"/>
      <c r="G328" s="8">
        <v>0.66499999999999915</v>
      </c>
      <c r="H328" s="9">
        <f>H329</f>
        <v>0</v>
      </c>
      <c r="I328" s="8">
        <f t="shared" si="8"/>
        <v>0.66499999999999915</v>
      </c>
      <c r="J328" s="8">
        <v>0.66499999999999915</v>
      </c>
      <c r="K328" s="9">
        <f>K329</f>
        <v>0</v>
      </c>
      <c r="L328" s="8">
        <f t="shared" si="9"/>
        <v>0.66499999999999915</v>
      </c>
    </row>
    <row r="329" spans="1:12" ht="53.25" customHeight="1">
      <c r="A329" s="2" t="s">
        <v>72</v>
      </c>
      <c r="B329" s="3" t="s">
        <v>8</v>
      </c>
      <c r="C329" s="3" t="s">
        <v>25</v>
      </c>
      <c r="D329" s="3" t="s">
        <v>20</v>
      </c>
      <c r="E329" s="12" t="s">
        <v>224</v>
      </c>
      <c r="F329" s="3">
        <v>600</v>
      </c>
      <c r="G329" s="8">
        <v>0.66499999999999915</v>
      </c>
      <c r="H329" s="9"/>
      <c r="I329" s="8">
        <f t="shared" si="8"/>
        <v>0.66499999999999915</v>
      </c>
      <c r="J329" s="8">
        <v>0.66499999999999915</v>
      </c>
      <c r="K329" s="9"/>
      <c r="L329" s="8">
        <f t="shared" si="9"/>
        <v>0.66499999999999915</v>
      </c>
    </row>
    <row r="330" spans="1:12" ht="69" customHeight="1">
      <c r="A330" s="10" t="s">
        <v>86</v>
      </c>
      <c r="B330" s="3" t="s">
        <v>8</v>
      </c>
      <c r="C330" s="3" t="s">
        <v>25</v>
      </c>
      <c r="D330" s="3" t="s">
        <v>20</v>
      </c>
      <c r="E330" s="12" t="s">
        <v>89</v>
      </c>
      <c r="F330" s="3"/>
      <c r="G330" s="8">
        <v>100</v>
      </c>
      <c r="H330" s="9">
        <f>H331</f>
        <v>0</v>
      </c>
      <c r="I330" s="8">
        <f t="shared" si="8"/>
        <v>100</v>
      </c>
      <c r="J330" s="8">
        <v>100</v>
      </c>
      <c r="K330" s="9">
        <f>K331</f>
        <v>0</v>
      </c>
      <c r="L330" s="8">
        <f t="shared" si="9"/>
        <v>100</v>
      </c>
    </row>
    <row r="331" spans="1:12" ht="54" customHeight="1">
      <c r="A331" s="2" t="s">
        <v>72</v>
      </c>
      <c r="B331" s="3" t="s">
        <v>8</v>
      </c>
      <c r="C331" s="3" t="s">
        <v>25</v>
      </c>
      <c r="D331" s="3" t="s">
        <v>20</v>
      </c>
      <c r="E331" s="12" t="s">
        <v>89</v>
      </c>
      <c r="F331" s="3">
        <v>600</v>
      </c>
      <c r="G331" s="8">
        <v>100</v>
      </c>
      <c r="H331" s="9"/>
      <c r="I331" s="8">
        <f t="shared" si="8"/>
        <v>100</v>
      </c>
      <c r="J331" s="8">
        <v>100</v>
      </c>
      <c r="K331" s="9"/>
      <c r="L331" s="8">
        <f t="shared" si="9"/>
        <v>100</v>
      </c>
    </row>
    <row r="332" spans="1:12" ht="76.5" customHeight="1">
      <c r="A332" s="10" t="s">
        <v>87</v>
      </c>
      <c r="B332" s="3" t="s">
        <v>8</v>
      </c>
      <c r="C332" s="3" t="s">
        <v>25</v>
      </c>
      <c r="D332" s="3" t="s">
        <v>20</v>
      </c>
      <c r="E332" s="1" t="s">
        <v>90</v>
      </c>
      <c r="F332" s="3"/>
      <c r="G332" s="8">
        <v>0</v>
      </c>
      <c r="H332" s="9">
        <f>H333</f>
        <v>0</v>
      </c>
      <c r="I332" s="8">
        <f t="shared" si="8"/>
        <v>0</v>
      </c>
      <c r="J332" s="8">
        <v>0</v>
      </c>
      <c r="K332" s="9">
        <f>K333</f>
        <v>0</v>
      </c>
      <c r="L332" s="8">
        <f t="shared" si="9"/>
        <v>0</v>
      </c>
    </row>
    <row r="333" spans="1:12" ht="52.5" customHeight="1">
      <c r="A333" s="2" t="s">
        <v>72</v>
      </c>
      <c r="B333" s="3" t="s">
        <v>8</v>
      </c>
      <c r="C333" s="3" t="s">
        <v>25</v>
      </c>
      <c r="D333" s="3" t="s">
        <v>20</v>
      </c>
      <c r="E333" s="1" t="s">
        <v>90</v>
      </c>
      <c r="F333" s="3">
        <v>600</v>
      </c>
      <c r="G333" s="8">
        <v>0</v>
      </c>
      <c r="H333" s="9"/>
      <c r="I333" s="8">
        <f t="shared" si="8"/>
        <v>0</v>
      </c>
      <c r="J333" s="8">
        <v>0</v>
      </c>
      <c r="K333" s="9"/>
      <c r="L333" s="8">
        <f t="shared" si="9"/>
        <v>0</v>
      </c>
    </row>
    <row r="334" spans="1:12" ht="95.25" customHeight="1">
      <c r="A334" s="10" t="s">
        <v>81</v>
      </c>
      <c r="B334" s="3" t="s">
        <v>8</v>
      </c>
      <c r="C334" s="3" t="s">
        <v>25</v>
      </c>
      <c r="D334" s="3" t="s">
        <v>20</v>
      </c>
      <c r="E334" s="1" t="s">
        <v>91</v>
      </c>
      <c r="F334" s="3"/>
      <c r="G334" s="8">
        <v>0</v>
      </c>
      <c r="H334" s="9">
        <f>H335</f>
        <v>0</v>
      </c>
      <c r="I334" s="8">
        <f t="shared" si="8"/>
        <v>0</v>
      </c>
      <c r="J334" s="8">
        <v>0</v>
      </c>
      <c r="K334" s="9">
        <f>K335</f>
        <v>0</v>
      </c>
      <c r="L334" s="8">
        <f t="shared" si="9"/>
        <v>0</v>
      </c>
    </row>
    <row r="335" spans="1:12" ht="51.75" customHeight="1">
      <c r="A335" s="2" t="s">
        <v>72</v>
      </c>
      <c r="B335" s="3" t="s">
        <v>8</v>
      </c>
      <c r="C335" s="3" t="s">
        <v>25</v>
      </c>
      <c r="D335" s="3" t="s">
        <v>20</v>
      </c>
      <c r="E335" s="1" t="s">
        <v>91</v>
      </c>
      <c r="F335" s="3">
        <v>600</v>
      </c>
      <c r="G335" s="8">
        <v>0</v>
      </c>
      <c r="H335" s="9"/>
      <c r="I335" s="8">
        <f t="shared" si="8"/>
        <v>0</v>
      </c>
      <c r="J335" s="8">
        <v>0</v>
      </c>
      <c r="K335" s="9"/>
      <c r="L335" s="8">
        <f t="shared" si="9"/>
        <v>0</v>
      </c>
    </row>
    <row r="336" spans="1:12" ht="51.75" customHeight="1">
      <c r="A336" s="10" t="s">
        <v>83</v>
      </c>
      <c r="B336" s="3" t="s">
        <v>8</v>
      </c>
      <c r="C336" s="3" t="s">
        <v>25</v>
      </c>
      <c r="D336" s="3" t="s">
        <v>20</v>
      </c>
      <c r="E336" s="1" t="s">
        <v>92</v>
      </c>
      <c r="F336" s="3"/>
      <c r="G336" s="8">
        <v>0</v>
      </c>
      <c r="H336" s="9">
        <f>H337</f>
        <v>0</v>
      </c>
      <c r="I336" s="8">
        <f t="shared" si="8"/>
        <v>0</v>
      </c>
      <c r="J336" s="8">
        <v>0</v>
      </c>
      <c r="K336" s="9">
        <f>K337</f>
        <v>0</v>
      </c>
      <c r="L336" s="8">
        <f t="shared" si="9"/>
        <v>0</v>
      </c>
    </row>
    <row r="337" spans="1:12" ht="54.75" customHeight="1">
      <c r="A337" s="2" t="s">
        <v>72</v>
      </c>
      <c r="B337" s="3" t="s">
        <v>8</v>
      </c>
      <c r="C337" s="3" t="s">
        <v>25</v>
      </c>
      <c r="D337" s="3" t="s">
        <v>20</v>
      </c>
      <c r="E337" s="1" t="s">
        <v>92</v>
      </c>
      <c r="F337" s="3">
        <v>600</v>
      </c>
      <c r="G337" s="8">
        <v>0</v>
      </c>
      <c r="H337" s="9"/>
      <c r="I337" s="8">
        <f t="shared" si="8"/>
        <v>0</v>
      </c>
      <c r="J337" s="8">
        <v>0</v>
      </c>
      <c r="K337" s="9"/>
      <c r="L337" s="8">
        <f t="shared" si="9"/>
        <v>0</v>
      </c>
    </row>
    <row r="338" spans="1:12" ht="45" customHeight="1">
      <c r="A338" s="10" t="s">
        <v>80</v>
      </c>
      <c r="B338" s="3" t="s">
        <v>8</v>
      </c>
      <c r="C338" s="3" t="s">
        <v>25</v>
      </c>
      <c r="D338" s="3" t="s">
        <v>20</v>
      </c>
      <c r="E338" s="1" t="s">
        <v>93</v>
      </c>
      <c r="F338" s="3"/>
      <c r="G338" s="8">
        <v>0</v>
      </c>
      <c r="H338" s="9">
        <f>H339</f>
        <v>0</v>
      </c>
      <c r="I338" s="8">
        <f t="shared" ref="I338:I358" si="10">G338+H338</f>
        <v>0</v>
      </c>
      <c r="J338" s="8">
        <v>0</v>
      </c>
      <c r="K338" s="9">
        <f>K339</f>
        <v>0</v>
      </c>
      <c r="L338" s="8">
        <f t="shared" ref="L338:L358" si="11">J338+K338</f>
        <v>0</v>
      </c>
    </row>
    <row r="339" spans="1:12" ht="53.25" customHeight="1">
      <c r="A339" s="2" t="s">
        <v>72</v>
      </c>
      <c r="B339" s="3" t="s">
        <v>8</v>
      </c>
      <c r="C339" s="3" t="s">
        <v>25</v>
      </c>
      <c r="D339" s="3" t="s">
        <v>20</v>
      </c>
      <c r="E339" s="1" t="s">
        <v>93</v>
      </c>
      <c r="F339" s="3">
        <v>600</v>
      </c>
      <c r="G339" s="8">
        <v>0</v>
      </c>
      <c r="H339" s="9"/>
      <c r="I339" s="8">
        <f t="shared" si="10"/>
        <v>0</v>
      </c>
      <c r="J339" s="8">
        <v>0</v>
      </c>
      <c r="K339" s="9"/>
      <c r="L339" s="8">
        <f t="shared" si="11"/>
        <v>0</v>
      </c>
    </row>
    <row r="340" spans="1:12" ht="51.75" customHeight="1">
      <c r="A340" s="10" t="s">
        <v>94</v>
      </c>
      <c r="B340" s="3" t="s">
        <v>8</v>
      </c>
      <c r="C340" s="3" t="s">
        <v>25</v>
      </c>
      <c r="D340" s="3" t="s">
        <v>20</v>
      </c>
      <c r="E340" s="1" t="s">
        <v>95</v>
      </c>
      <c r="F340" s="3"/>
      <c r="G340" s="8">
        <v>352.50968</v>
      </c>
      <c r="H340" s="9">
        <f>H341+H342</f>
        <v>0</v>
      </c>
      <c r="I340" s="8">
        <f t="shared" si="10"/>
        <v>352.50968</v>
      </c>
      <c r="J340" s="8">
        <v>352.50968</v>
      </c>
      <c r="K340" s="9">
        <f>K341+K342</f>
        <v>0</v>
      </c>
      <c r="L340" s="8">
        <f t="shared" si="11"/>
        <v>352.50968</v>
      </c>
    </row>
    <row r="341" spans="1:12" ht="48.75" customHeight="1">
      <c r="A341" s="2" t="s">
        <v>33</v>
      </c>
      <c r="B341" s="3" t="s">
        <v>8</v>
      </c>
      <c r="C341" s="3" t="s">
        <v>25</v>
      </c>
      <c r="D341" s="3" t="s">
        <v>20</v>
      </c>
      <c r="E341" s="1" t="s">
        <v>95</v>
      </c>
      <c r="F341" s="3">
        <v>200</v>
      </c>
      <c r="G341" s="8">
        <v>309.416</v>
      </c>
      <c r="H341" s="9"/>
      <c r="I341" s="8">
        <f t="shared" si="10"/>
        <v>309.416</v>
      </c>
      <c r="J341" s="8">
        <v>309.416</v>
      </c>
      <c r="K341" s="9"/>
      <c r="L341" s="8">
        <f t="shared" si="11"/>
        <v>309.416</v>
      </c>
    </row>
    <row r="342" spans="1:12" ht="55.5" customHeight="1">
      <c r="A342" s="2" t="s">
        <v>72</v>
      </c>
      <c r="B342" s="3" t="s">
        <v>8</v>
      </c>
      <c r="C342" s="3" t="s">
        <v>25</v>
      </c>
      <c r="D342" s="3" t="s">
        <v>20</v>
      </c>
      <c r="E342" s="1" t="s">
        <v>95</v>
      </c>
      <c r="F342" s="3">
        <v>600</v>
      </c>
      <c r="G342" s="8">
        <v>43.093679999999999</v>
      </c>
      <c r="H342" s="9"/>
      <c r="I342" s="8">
        <f t="shared" si="10"/>
        <v>43.093679999999999</v>
      </c>
      <c r="J342" s="8">
        <v>43.093679999999999</v>
      </c>
      <c r="K342" s="9"/>
      <c r="L342" s="8">
        <f t="shared" si="11"/>
        <v>43.093679999999999</v>
      </c>
    </row>
    <row r="343" spans="1:12" ht="53.25" customHeight="1">
      <c r="A343" s="2" t="s">
        <v>101</v>
      </c>
      <c r="B343" s="3" t="s">
        <v>8</v>
      </c>
      <c r="C343" s="3">
        <v>11</v>
      </c>
      <c r="D343" s="3" t="s">
        <v>26</v>
      </c>
      <c r="E343" s="1" t="s">
        <v>103</v>
      </c>
      <c r="F343" s="3"/>
      <c r="G343" s="8">
        <v>454.05</v>
      </c>
      <c r="H343" s="9">
        <f>H344+H345</f>
        <v>0</v>
      </c>
      <c r="I343" s="8">
        <f t="shared" si="10"/>
        <v>454.05</v>
      </c>
      <c r="J343" s="8">
        <v>454.05</v>
      </c>
      <c r="K343" s="9">
        <f>K344+K345</f>
        <v>0</v>
      </c>
      <c r="L343" s="8">
        <f t="shared" si="11"/>
        <v>454.05</v>
      </c>
    </row>
    <row r="344" spans="1:12" ht="85.5" customHeight="1">
      <c r="A344" s="2" t="s">
        <v>102</v>
      </c>
      <c r="B344" s="3" t="s">
        <v>8</v>
      </c>
      <c r="C344" s="3">
        <v>11</v>
      </c>
      <c r="D344" s="3" t="s">
        <v>26</v>
      </c>
      <c r="E344" s="1" t="s">
        <v>103</v>
      </c>
      <c r="F344" s="3">
        <v>100</v>
      </c>
      <c r="G344" s="8">
        <v>339.05</v>
      </c>
      <c r="H344" s="9"/>
      <c r="I344" s="8">
        <f t="shared" si="10"/>
        <v>339.05</v>
      </c>
      <c r="J344" s="8">
        <v>339.05</v>
      </c>
      <c r="K344" s="9"/>
      <c r="L344" s="8">
        <f t="shared" si="11"/>
        <v>339.05</v>
      </c>
    </row>
    <row r="345" spans="1:12" ht="53.25" customHeight="1">
      <c r="A345" s="2" t="s">
        <v>33</v>
      </c>
      <c r="B345" s="3" t="s">
        <v>8</v>
      </c>
      <c r="C345" s="3">
        <v>11</v>
      </c>
      <c r="D345" s="3" t="s">
        <v>26</v>
      </c>
      <c r="E345" s="1" t="s">
        <v>103</v>
      </c>
      <c r="F345" s="3">
        <v>200</v>
      </c>
      <c r="G345" s="8">
        <v>115</v>
      </c>
      <c r="H345" s="9"/>
      <c r="I345" s="8">
        <f t="shared" si="10"/>
        <v>115</v>
      </c>
      <c r="J345" s="8">
        <v>115</v>
      </c>
      <c r="K345" s="9"/>
      <c r="L345" s="8">
        <f t="shared" si="11"/>
        <v>115</v>
      </c>
    </row>
    <row r="346" spans="1:12" ht="47.25" customHeight="1">
      <c r="A346" s="10" t="s">
        <v>104</v>
      </c>
      <c r="B346" s="3" t="s">
        <v>8</v>
      </c>
      <c r="C346" s="3">
        <v>11</v>
      </c>
      <c r="D346" s="3" t="s">
        <v>26</v>
      </c>
      <c r="E346" s="1" t="s">
        <v>105</v>
      </c>
      <c r="F346" s="3"/>
      <c r="G346" s="8">
        <v>550</v>
      </c>
      <c r="H346" s="9">
        <f>H347+H348</f>
        <v>0</v>
      </c>
      <c r="I346" s="8">
        <f t="shared" si="10"/>
        <v>550</v>
      </c>
      <c r="J346" s="8">
        <v>550</v>
      </c>
      <c r="K346" s="9">
        <f>K347+K348</f>
        <v>0</v>
      </c>
      <c r="L346" s="8">
        <f t="shared" si="11"/>
        <v>550</v>
      </c>
    </row>
    <row r="347" spans="1:12" ht="88.5" customHeight="1">
      <c r="A347" s="2" t="s">
        <v>102</v>
      </c>
      <c r="B347" s="3" t="s">
        <v>8</v>
      </c>
      <c r="C347" s="3">
        <v>11</v>
      </c>
      <c r="D347" s="3" t="s">
        <v>26</v>
      </c>
      <c r="E347" s="1" t="s">
        <v>105</v>
      </c>
      <c r="F347" s="3">
        <v>100</v>
      </c>
      <c r="G347" s="8">
        <v>415</v>
      </c>
      <c r="H347" s="9"/>
      <c r="I347" s="8">
        <f t="shared" si="10"/>
        <v>415</v>
      </c>
      <c r="J347" s="8">
        <v>415</v>
      </c>
      <c r="K347" s="9"/>
      <c r="L347" s="8">
        <f t="shared" si="11"/>
        <v>415</v>
      </c>
    </row>
    <row r="348" spans="1:12" ht="52.5" customHeight="1">
      <c r="A348" s="2" t="s">
        <v>33</v>
      </c>
      <c r="B348" s="3" t="s">
        <v>8</v>
      </c>
      <c r="C348" s="3">
        <v>11</v>
      </c>
      <c r="D348" s="3" t="s">
        <v>26</v>
      </c>
      <c r="E348" s="1" t="s">
        <v>105</v>
      </c>
      <c r="F348" s="3">
        <v>200</v>
      </c>
      <c r="G348" s="8">
        <v>135</v>
      </c>
      <c r="H348" s="9"/>
      <c r="I348" s="8">
        <f t="shared" si="10"/>
        <v>135</v>
      </c>
      <c r="J348" s="8">
        <v>135</v>
      </c>
      <c r="K348" s="9"/>
      <c r="L348" s="8">
        <f t="shared" si="11"/>
        <v>135</v>
      </c>
    </row>
    <row r="349" spans="1:12" ht="50.25" customHeight="1">
      <c r="A349" s="10" t="s">
        <v>106</v>
      </c>
      <c r="B349" s="3" t="s">
        <v>8</v>
      </c>
      <c r="C349" s="3">
        <v>11</v>
      </c>
      <c r="D349" s="3" t="s">
        <v>26</v>
      </c>
      <c r="E349" s="1" t="s">
        <v>107</v>
      </c>
      <c r="F349" s="3"/>
      <c r="G349" s="8">
        <v>188.95</v>
      </c>
      <c r="H349" s="9">
        <f>H350+H351</f>
        <v>0</v>
      </c>
      <c r="I349" s="8">
        <f t="shared" si="10"/>
        <v>188.95</v>
      </c>
      <c r="J349" s="8">
        <v>188.95</v>
      </c>
      <c r="K349" s="9">
        <f>K350+K351</f>
        <v>0</v>
      </c>
      <c r="L349" s="8">
        <f t="shared" si="11"/>
        <v>188.95</v>
      </c>
    </row>
    <row r="350" spans="1:12" ht="87.75" customHeight="1">
      <c r="A350" s="2" t="s">
        <v>102</v>
      </c>
      <c r="B350" s="3" t="s">
        <v>8</v>
      </c>
      <c r="C350" s="3">
        <v>11</v>
      </c>
      <c r="D350" s="3" t="s">
        <v>26</v>
      </c>
      <c r="E350" s="1" t="s">
        <v>107</v>
      </c>
      <c r="F350" s="3">
        <v>100</v>
      </c>
      <c r="G350" s="8">
        <v>163.95</v>
      </c>
      <c r="H350" s="9"/>
      <c r="I350" s="8">
        <f t="shared" si="10"/>
        <v>163.95</v>
      </c>
      <c r="J350" s="8">
        <v>163.95</v>
      </c>
      <c r="K350" s="9"/>
      <c r="L350" s="8">
        <f t="shared" si="11"/>
        <v>163.95</v>
      </c>
    </row>
    <row r="351" spans="1:12" ht="52.5" customHeight="1">
      <c r="A351" s="2" t="s">
        <v>33</v>
      </c>
      <c r="B351" s="3" t="s">
        <v>8</v>
      </c>
      <c r="C351" s="3">
        <v>11</v>
      </c>
      <c r="D351" s="3" t="s">
        <v>26</v>
      </c>
      <c r="E351" s="1" t="s">
        <v>107</v>
      </c>
      <c r="F351" s="3">
        <v>200</v>
      </c>
      <c r="G351" s="8">
        <v>25</v>
      </c>
      <c r="H351" s="9"/>
      <c r="I351" s="8">
        <f t="shared" si="10"/>
        <v>25</v>
      </c>
      <c r="J351" s="8">
        <v>25</v>
      </c>
      <c r="K351" s="9"/>
      <c r="L351" s="8">
        <f t="shared" si="11"/>
        <v>25</v>
      </c>
    </row>
    <row r="352" spans="1:12" ht="44.25" customHeight="1">
      <c r="A352" s="10" t="s">
        <v>96</v>
      </c>
      <c r="B352" s="3" t="s">
        <v>8</v>
      </c>
      <c r="C352" s="3">
        <v>12</v>
      </c>
      <c r="D352" s="3" t="s">
        <v>20</v>
      </c>
      <c r="E352" s="1" t="s">
        <v>98</v>
      </c>
      <c r="F352" s="3"/>
      <c r="G352" s="8">
        <v>830.85853999999995</v>
      </c>
      <c r="H352" s="9">
        <f>H353</f>
        <v>0</v>
      </c>
      <c r="I352" s="8">
        <f t="shared" si="10"/>
        <v>830.85853999999995</v>
      </c>
      <c r="J352" s="8">
        <v>830.85853999999995</v>
      </c>
      <c r="K352" s="9">
        <f>K353</f>
        <v>0</v>
      </c>
      <c r="L352" s="8">
        <f t="shared" si="11"/>
        <v>830.85853999999995</v>
      </c>
    </row>
    <row r="353" spans="1:12" ht="48.75" customHeight="1">
      <c r="A353" s="2" t="s">
        <v>72</v>
      </c>
      <c r="B353" s="3" t="s">
        <v>8</v>
      </c>
      <c r="C353" s="3">
        <v>12</v>
      </c>
      <c r="D353" s="3" t="s">
        <v>20</v>
      </c>
      <c r="E353" s="1" t="s">
        <v>98</v>
      </c>
      <c r="F353" s="3">
        <v>600</v>
      </c>
      <c r="G353" s="8">
        <v>830.85853999999995</v>
      </c>
      <c r="H353" s="9"/>
      <c r="I353" s="8">
        <f t="shared" si="10"/>
        <v>830.85853999999995</v>
      </c>
      <c r="J353" s="8">
        <v>830.85853999999995</v>
      </c>
      <c r="K353" s="9"/>
      <c r="L353" s="8">
        <f t="shared" si="11"/>
        <v>830.85853999999995</v>
      </c>
    </row>
    <row r="354" spans="1:12" ht="40.5" customHeight="1">
      <c r="A354" s="10" t="s">
        <v>99</v>
      </c>
      <c r="B354" s="3" t="s">
        <v>8</v>
      </c>
      <c r="C354" s="3">
        <v>12</v>
      </c>
      <c r="D354" s="3" t="s">
        <v>20</v>
      </c>
      <c r="E354" s="1" t="s">
        <v>100</v>
      </c>
      <c r="F354" s="3"/>
      <c r="G354" s="8">
        <v>0</v>
      </c>
      <c r="H354" s="9">
        <f>H355</f>
        <v>0</v>
      </c>
      <c r="I354" s="8">
        <f t="shared" si="10"/>
        <v>0</v>
      </c>
      <c r="J354" s="8">
        <v>0</v>
      </c>
      <c r="K354" s="9">
        <f>K355</f>
        <v>0</v>
      </c>
      <c r="L354" s="8">
        <f t="shared" si="11"/>
        <v>0</v>
      </c>
    </row>
    <row r="355" spans="1:12" ht="49.5" customHeight="1">
      <c r="A355" s="2" t="s">
        <v>72</v>
      </c>
      <c r="B355" s="3" t="s">
        <v>8</v>
      </c>
      <c r="C355" s="3">
        <v>12</v>
      </c>
      <c r="D355" s="3" t="s">
        <v>20</v>
      </c>
      <c r="E355" s="1" t="s">
        <v>100</v>
      </c>
      <c r="F355" s="3">
        <v>600</v>
      </c>
      <c r="G355" s="8">
        <v>0</v>
      </c>
      <c r="H355" s="9"/>
      <c r="I355" s="8">
        <f t="shared" si="10"/>
        <v>0</v>
      </c>
      <c r="J355" s="8">
        <v>0</v>
      </c>
      <c r="K355" s="9"/>
      <c r="L355" s="8">
        <f t="shared" si="11"/>
        <v>0</v>
      </c>
    </row>
    <row r="356" spans="1:12" ht="36.75" customHeight="1">
      <c r="A356" s="6" t="s">
        <v>14</v>
      </c>
      <c r="B356" s="7"/>
      <c r="C356" s="7"/>
      <c r="D356" s="7"/>
      <c r="E356" s="7"/>
      <c r="F356" s="7"/>
      <c r="G356" s="8">
        <v>405059.95528300002</v>
      </c>
      <c r="H356" s="9">
        <f>H15+H153+H165+H186+H286+H296</f>
        <v>8776.5293899999997</v>
      </c>
      <c r="I356" s="8">
        <f t="shared" si="10"/>
        <v>413836.484673</v>
      </c>
      <c r="J356" s="8">
        <v>398577.35231299995</v>
      </c>
      <c r="K356" s="9">
        <f>K15+K153+K165+K186+K286+K296</f>
        <v>4310.33266</v>
      </c>
      <c r="L356" s="8">
        <f t="shared" si="11"/>
        <v>402887.68497299997</v>
      </c>
    </row>
    <row r="357" spans="1:12" ht="39" customHeight="1">
      <c r="A357" s="6" t="s">
        <v>7</v>
      </c>
      <c r="B357" s="7"/>
      <c r="C357" s="7"/>
      <c r="D357" s="7"/>
      <c r="E357" s="7"/>
      <c r="F357" s="7"/>
      <c r="G357" s="8">
        <v>202276.10892300005</v>
      </c>
      <c r="H357" s="9">
        <f>H16+H154+H166+H187+H287+H297</f>
        <v>8776.5293899999997</v>
      </c>
      <c r="I357" s="8">
        <f t="shared" si="10"/>
        <v>211052.63831300006</v>
      </c>
      <c r="J357" s="8">
        <v>195704.70995300004</v>
      </c>
      <c r="K357" s="9">
        <f>K16+K154+K166+K187+K287+K297</f>
        <v>4310.33266</v>
      </c>
      <c r="L357" s="8">
        <f t="shared" si="11"/>
        <v>200015.04261300003</v>
      </c>
    </row>
    <row r="358" spans="1:12" ht="49.5" customHeight="1">
      <c r="A358" s="6" t="s">
        <v>13</v>
      </c>
      <c r="B358" s="7"/>
      <c r="C358" s="7"/>
      <c r="D358" s="7"/>
      <c r="E358" s="7"/>
      <c r="F358" s="7"/>
      <c r="G358" s="8">
        <v>202783.84635999997</v>
      </c>
      <c r="H358" s="9">
        <f>H17+H188</f>
        <v>0</v>
      </c>
      <c r="I358" s="8">
        <f t="shared" si="10"/>
        <v>202783.84635999997</v>
      </c>
      <c r="J358" s="8">
        <v>202872.64235999994</v>
      </c>
      <c r="K358" s="9">
        <f>K17+K188</f>
        <v>0</v>
      </c>
      <c r="L358" s="8">
        <f t="shared" si="11"/>
        <v>202872.64235999994</v>
      </c>
    </row>
    <row r="359" spans="1:12" ht="31.5" customHeight="1"/>
  </sheetData>
  <mergeCells count="24">
    <mergeCell ref="A11:L11"/>
    <mergeCell ref="A12:L12"/>
    <mergeCell ref="J13:J14"/>
    <mergeCell ref="K13:K14"/>
    <mergeCell ref="L13:L14"/>
    <mergeCell ref="F13:F14"/>
    <mergeCell ref="A13:A14"/>
    <mergeCell ref="H13:H14"/>
    <mergeCell ref="I13:I14"/>
    <mergeCell ref="G13:G14"/>
    <mergeCell ref="B13:B14"/>
    <mergeCell ref="C13:C14"/>
    <mergeCell ref="D13:D14"/>
    <mergeCell ref="E13:E14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</mergeCells>
  <phoneticPr fontId="0" type="noConversion"/>
  <pageMargins left="0.70866141732283472" right="0" top="0.59055118110236227" bottom="0.39370078740157483" header="0" footer="0"/>
  <pageSetup paperSize="9" scale="90" fitToHeight="25" orientation="portrait" r:id="rId1"/>
  <headerFooter scaleWithDoc="0" alignWithMargins="0"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Ольга</cp:lastModifiedBy>
  <cp:lastPrinted>2020-01-17T08:59:26Z</cp:lastPrinted>
  <dcterms:created xsi:type="dcterms:W3CDTF">2003-11-25T12:37:58Z</dcterms:created>
  <dcterms:modified xsi:type="dcterms:W3CDTF">2020-01-22T07:25:43Z</dcterms:modified>
</cp:coreProperties>
</file>