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Лист1!$J$1:$J$2863</definedName>
  </definedNames>
  <calcPr calcId="124519"/>
</workbook>
</file>

<file path=xl/calcChain.xml><?xml version="1.0" encoding="utf-8"?>
<calcChain xmlns="http://schemas.openxmlformats.org/spreadsheetml/2006/main">
  <c r="N360" i="1"/>
  <c r="N358"/>
  <c r="O358" s="1"/>
  <c r="N355"/>
  <c r="N351"/>
  <c r="N348"/>
  <c r="O348" s="1"/>
  <c r="N345"/>
  <c r="O345" s="1"/>
  <c r="N343"/>
  <c r="N341"/>
  <c r="N339"/>
  <c r="N337"/>
  <c r="O337" s="1"/>
  <c r="N335"/>
  <c r="N333"/>
  <c r="N331"/>
  <c r="N329"/>
  <c r="N327"/>
  <c r="N325"/>
  <c r="N323"/>
  <c r="O323" s="1"/>
  <c r="N321"/>
  <c r="O321" s="1"/>
  <c r="N319"/>
  <c r="N317"/>
  <c r="N315"/>
  <c r="N313"/>
  <c r="O313" s="1"/>
  <c r="N311"/>
  <c r="N309"/>
  <c r="N307"/>
  <c r="O307" s="1"/>
  <c r="N303"/>
  <c r="N299"/>
  <c r="N295"/>
  <c r="N293"/>
  <c r="O293" s="1"/>
  <c r="N289"/>
  <c r="N287"/>
  <c r="N284"/>
  <c r="N282"/>
  <c r="N278"/>
  <c r="N275"/>
  <c r="N271"/>
  <c r="N268"/>
  <c r="N265"/>
  <c r="N262"/>
  <c r="N260"/>
  <c r="N258"/>
  <c r="O258" s="1"/>
  <c r="N256"/>
  <c r="O256" s="1"/>
  <c r="N254"/>
  <c r="N252"/>
  <c r="N250"/>
  <c r="O250" s="1"/>
  <c r="N248"/>
  <c r="O248" s="1"/>
  <c r="N246"/>
  <c r="N244"/>
  <c r="N242"/>
  <c r="N240"/>
  <c r="O240" s="1"/>
  <c r="N238"/>
  <c r="N236"/>
  <c r="N234"/>
  <c r="O234" s="1"/>
  <c r="N232"/>
  <c r="N230"/>
  <c r="N228"/>
  <c r="N226"/>
  <c r="N224"/>
  <c r="N222"/>
  <c r="N220"/>
  <c r="N218"/>
  <c r="O218" s="1"/>
  <c r="N216"/>
  <c r="O216" s="1"/>
  <c r="N214"/>
  <c r="N212"/>
  <c r="N210"/>
  <c r="O210" s="1"/>
  <c r="N208"/>
  <c r="N206"/>
  <c r="N204"/>
  <c r="N202"/>
  <c r="O202" s="1"/>
  <c r="N200"/>
  <c r="O200" s="1"/>
  <c r="N198"/>
  <c r="N196"/>
  <c r="N194"/>
  <c r="N192"/>
  <c r="N187"/>
  <c r="O187" s="1"/>
  <c r="N185"/>
  <c r="O185" s="1"/>
  <c r="N183"/>
  <c r="O183" s="1"/>
  <c r="N181"/>
  <c r="N179"/>
  <c r="O179" s="1"/>
  <c r="N176"/>
  <c r="N174"/>
  <c r="N172"/>
  <c r="N168"/>
  <c r="N164"/>
  <c r="N162"/>
  <c r="O162" s="1"/>
  <c r="N160"/>
  <c r="O160" s="1"/>
  <c r="N158"/>
  <c r="O158" s="1"/>
  <c r="N154"/>
  <c r="N150"/>
  <c r="N148"/>
  <c r="O148" s="1"/>
  <c r="N146"/>
  <c r="N144"/>
  <c r="O144" s="1"/>
  <c r="N142"/>
  <c r="O142" s="1"/>
  <c r="N140"/>
  <c r="O140" s="1"/>
  <c r="N138"/>
  <c r="N136"/>
  <c r="O136" s="1"/>
  <c r="N134"/>
  <c r="O134" s="1"/>
  <c r="N132"/>
  <c r="N130"/>
  <c r="O130" s="1"/>
  <c r="N127"/>
  <c r="N125"/>
  <c r="O125" s="1"/>
  <c r="N123"/>
  <c r="N121"/>
  <c r="O121" s="1"/>
  <c r="N116"/>
  <c r="N114"/>
  <c r="N112"/>
  <c r="N109"/>
  <c r="N107"/>
  <c r="N105"/>
  <c r="N103"/>
  <c r="N101"/>
  <c r="O101" s="1"/>
  <c r="N99"/>
  <c r="N97"/>
  <c r="N95"/>
  <c r="O95" s="1"/>
  <c r="N93"/>
  <c r="N91"/>
  <c r="N89"/>
  <c r="N87"/>
  <c r="N85"/>
  <c r="N83"/>
  <c r="N81"/>
  <c r="O81" s="1"/>
  <c r="N79"/>
  <c r="N77"/>
  <c r="O77" s="1"/>
  <c r="N74"/>
  <c r="N72"/>
  <c r="O72" s="1"/>
  <c r="N70"/>
  <c r="N68"/>
  <c r="O68" s="1"/>
  <c r="N66"/>
  <c r="N63"/>
  <c r="N61"/>
  <c r="O61" s="1"/>
  <c r="N59"/>
  <c r="O59" s="1"/>
  <c r="N57"/>
  <c r="N53"/>
  <c r="O53" s="1"/>
  <c r="N51"/>
  <c r="N49"/>
  <c r="N47"/>
  <c r="N45"/>
  <c r="O45" s="1"/>
  <c r="N41"/>
  <c r="O41" s="1"/>
  <c r="N39"/>
  <c r="N36"/>
  <c r="N34"/>
  <c r="N32"/>
  <c r="N30"/>
  <c r="N28"/>
  <c r="O28" s="1"/>
  <c r="N26"/>
  <c r="O26" s="1"/>
  <c r="N24"/>
  <c r="N21"/>
  <c r="N16"/>
  <c r="O16" s="1"/>
  <c r="N14"/>
  <c r="O14" s="1"/>
  <c r="O15"/>
  <c r="O17"/>
  <c r="O18"/>
  <c r="O20"/>
  <c r="O22"/>
  <c r="O23"/>
  <c r="O24"/>
  <c r="O25"/>
  <c r="O27"/>
  <c r="O29"/>
  <c r="O30"/>
  <c r="O31"/>
  <c r="O32"/>
  <c r="O33"/>
  <c r="O37"/>
  <c r="O42"/>
  <c r="O43"/>
  <c r="O44"/>
  <c r="O46"/>
  <c r="O51"/>
  <c r="O52"/>
  <c r="O54"/>
  <c r="O55"/>
  <c r="O56"/>
  <c r="O60"/>
  <c r="O62"/>
  <c r="O64"/>
  <c r="O66"/>
  <c r="O67"/>
  <c r="O69"/>
  <c r="O73"/>
  <c r="O76"/>
  <c r="O78"/>
  <c r="O82"/>
  <c r="O83"/>
  <c r="O84"/>
  <c r="O91"/>
  <c r="O92"/>
  <c r="O96"/>
  <c r="O97"/>
  <c r="O98"/>
  <c r="O99"/>
  <c r="O100"/>
  <c r="O102"/>
  <c r="O103"/>
  <c r="O104"/>
  <c r="O111"/>
  <c r="O114"/>
  <c r="O115"/>
  <c r="O117"/>
  <c r="O118"/>
  <c r="O122"/>
  <c r="O126"/>
  <c r="O129"/>
  <c r="O131"/>
  <c r="O132"/>
  <c r="O133"/>
  <c r="O135"/>
  <c r="O137"/>
  <c r="O138"/>
  <c r="O139"/>
  <c r="O141"/>
  <c r="O143"/>
  <c r="O145"/>
  <c r="O146"/>
  <c r="O147"/>
  <c r="O149"/>
  <c r="O150"/>
  <c r="O151"/>
  <c r="O155"/>
  <c r="O159"/>
  <c r="O161"/>
  <c r="O163"/>
  <c r="O165"/>
  <c r="O169"/>
  <c r="O174"/>
  <c r="O175"/>
  <c r="O177"/>
  <c r="O180"/>
  <c r="O184"/>
  <c r="O186"/>
  <c r="O188"/>
  <c r="O193"/>
  <c r="O194"/>
  <c r="O195"/>
  <c r="O196"/>
  <c r="O197"/>
  <c r="O198"/>
  <c r="O199"/>
  <c r="O201"/>
  <c r="O203"/>
  <c r="O204"/>
  <c r="O205"/>
  <c r="O209"/>
  <c r="O211"/>
  <c r="O212"/>
  <c r="O213"/>
  <c r="O214"/>
  <c r="O215"/>
  <c r="O217"/>
  <c r="O219"/>
  <c r="O220"/>
  <c r="O221"/>
  <c r="O222"/>
  <c r="O223"/>
  <c r="O228"/>
  <c r="O229"/>
  <c r="O230"/>
  <c r="O231"/>
  <c r="O235"/>
  <c r="O236"/>
  <c r="O237"/>
  <c r="O238"/>
  <c r="O239"/>
  <c r="O241"/>
  <c r="O242"/>
  <c r="O243"/>
  <c r="O244"/>
  <c r="O245"/>
  <c r="O246"/>
  <c r="O247"/>
  <c r="O249"/>
  <c r="O251"/>
  <c r="O254"/>
  <c r="O255"/>
  <c r="O257"/>
  <c r="O259"/>
  <c r="O260"/>
  <c r="O261"/>
  <c r="O262"/>
  <c r="O263"/>
  <c r="O264"/>
  <c r="O267"/>
  <c r="O270"/>
  <c r="O272"/>
  <c r="O273"/>
  <c r="O275"/>
  <c r="O276"/>
  <c r="O277"/>
  <c r="O278"/>
  <c r="O279"/>
  <c r="O280"/>
  <c r="O281"/>
  <c r="O282"/>
  <c r="O283"/>
  <c r="O284"/>
  <c r="O285"/>
  <c r="O286"/>
  <c r="O287"/>
  <c r="O288"/>
  <c r="O294"/>
  <c r="O296"/>
  <c r="O297"/>
  <c r="O299"/>
  <c r="O300"/>
  <c r="O304"/>
  <c r="O306"/>
  <c r="O308"/>
  <c r="O309"/>
  <c r="O310"/>
  <c r="O311"/>
  <c r="O312"/>
  <c r="O314"/>
  <c r="O317"/>
  <c r="O318"/>
  <c r="O319"/>
  <c r="O320"/>
  <c r="O322"/>
  <c r="O324"/>
  <c r="O325"/>
  <c r="O326"/>
  <c r="O331"/>
  <c r="O332"/>
  <c r="O333"/>
  <c r="O334"/>
  <c r="O335"/>
  <c r="O336"/>
  <c r="O338"/>
  <c r="O346"/>
  <c r="O347"/>
  <c r="O349"/>
  <c r="O350"/>
  <c r="O351"/>
  <c r="O352"/>
  <c r="O353"/>
  <c r="O354"/>
  <c r="O355"/>
  <c r="O356"/>
  <c r="O357"/>
  <c r="O359"/>
  <c r="N191" l="1"/>
  <c r="O191" s="1"/>
  <c r="N190"/>
  <c r="N153"/>
  <c r="N13"/>
  <c r="N167"/>
  <c r="N166" s="1"/>
  <c r="O164"/>
  <c r="N12"/>
  <c r="N302"/>
  <c r="O208"/>
  <c r="O192"/>
  <c r="N292"/>
  <c r="O21"/>
  <c r="N364" l="1"/>
  <c r="O364" s="1"/>
  <c r="N189"/>
  <c r="N152"/>
  <c r="O13"/>
  <c r="N11"/>
  <c r="N301"/>
  <c r="N291"/>
  <c r="N363"/>
  <c r="N362" l="1"/>
  <c r="L348" l="1"/>
  <c r="L351"/>
  <c r="M354"/>
  <c r="L187" l="1"/>
  <c r="K188"/>
  <c r="M188" s="1"/>
  <c r="I187"/>
  <c r="K187" s="1"/>
  <c r="I188"/>
  <c r="L164"/>
  <c r="I164"/>
  <c r="K164" s="1"/>
  <c r="I165"/>
  <c r="K165" s="1"/>
  <c r="M165" s="1"/>
  <c r="L360"/>
  <c r="L358"/>
  <c r="L355"/>
  <c r="L345"/>
  <c r="L343"/>
  <c r="L341"/>
  <c r="L339"/>
  <c r="L337"/>
  <c r="L335"/>
  <c r="L333"/>
  <c r="L331"/>
  <c r="L329"/>
  <c r="L327"/>
  <c r="L325"/>
  <c r="L323"/>
  <c r="L321"/>
  <c r="L319"/>
  <c r="L317"/>
  <c r="L315"/>
  <c r="L313"/>
  <c r="L311"/>
  <c r="L309"/>
  <c r="L307"/>
  <c r="L303"/>
  <c r="L299"/>
  <c r="L295"/>
  <c r="L293"/>
  <c r="L289"/>
  <c r="L287"/>
  <c r="L284"/>
  <c r="L282"/>
  <c r="L278"/>
  <c r="L275"/>
  <c r="L271"/>
  <c r="L268"/>
  <c r="L265"/>
  <c r="L262"/>
  <c r="L260"/>
  <c r="L258"/>
  <c r="L256"/>
  <c r="L254"/>
  <c r="L252"/>
  <c r="L250"/>
  <c r="L248"/>
  <c r="L246"/>
  <c r="L244"/>
  <c r="L242"/>
  <c r="L240"/>
  <c r="L238"/>
  <c r="L236"/>
  <c r="L234"/>
  <c r="L232"/>
  <c r="L230"/>
  <c r="L228"/>
  <c r="L226"/>
  <c r="L224"/>
  <c r="L222"/>
  <c r="L220"/>
  <c r="L218"/>
  <c r="L216"/>
  <c r="L214"/>
  <c r="L212"/>
  <c r="L210"/>
  <c r="L208"/>
  <c r="L206"/>
  <c r="L204"/>
  <c r="L202"/>
  <c r="L200"/>
  <c r="L198"/>
  <c r="L196"/>
  <c r="L194"/>
  <c r="L192"/>
  <c r="L183"/>
  <c r="L181"/>
  <c r="L179"/>
  <c r="L176"/>
  <c r="L174"/>
  <c r="L172"/>
  <c r="L168"/>
  <c r="L162"/>
  <c r="L160"/>
  <c r="L158"/>
  <c r="L154"/>
  <c r="L153" s="1"/>
  <c r="L150"/>
  <c r="L148"/>
  <c r="L146"/>
  <c r="L144"/>
  <c r="L142"/>
  <c r="L140"/>
  <c r="L138"/>
  <c r="L136"/>
  <c r="L134"/>
  <c r="L132"/>
  <c r="L130"/>
  <c r="L127"/>
  <c r="L125"/>
  <c r="L123"/>
  <c r="L121"/>
  <c r="L116"/>
  <c r="L114"/>
  <c r="L112"/>
  <c r="L109"/>
  <c r="L107"/>
  <c r="L105"/>
  <c r="L103"/>
  <c r="L101"/>
  <c r="L99"/>
  <c r="L97"/>
  <c r="L95"/>
  <c r="L93"/>
  <c r="L91"/>
  <c r="L89"/>
  <c r="L87"/>
  <c r="L85"/>
  <c r="L83"/>
  <c r="L81"/>
  <c r="L79"/>
  <c r="L77"/>
  <c r="L74"/>
  <c r="L72"/>
  <c r="L70"/>
  <c r="L68"/>
  <c r="L66"/>
  <c r="L63"/>
  <c r="L61"/>
  <c r="L59"/>
  <c r="L57"/>
  <c r="L53"/>
  <c r="L51"/>
  <c r="L49"/>
  <c r="L47"/>
  <c r="L45"/>
  <c r="L41"/>
  <c r="L39"/>
  <c r="L36"/>
  <c r="L34"/>
  <c r="L32"/>
  <c r="L30"/>
  <c r="L28"/>
  <c r="L26"/>
  <c r="L24"/>
  <c r="L21"/>
  <c r="L16"/>
  <c r="L14"/>
  <c r="J177"/>
  <c r="J186"/>
  <c r="J109"/>
  <c r="K111"/>
  <c r="M111" s="1"/>
  <c r="J320"/>
  <c r="J169"/>
  <c r="J228"/>
  <c r="I228"/>
  <c r="I229"/>
  <c r="K229" s="1"/>
  <c r="M229" s="1"/>
  <c r="J326"/>
  <c r="L13" l="1"/>
  <c r="M164"/>
  <c r="M187"/>
  <c r="L292"/>
  <c r="L291" s="1"/>
  <c r="L191"/>
  <c r="L302"/>
  <c r="L190"/>
  <c r="L12"/>
  <c r="L185"/>
  <c r="L167" s="1"/>
  <c r="K228"/>
  <c r="M228" s="1"/>
  <c r="J114"/>
  <c r="K114" s="1"/>
  <c r="M114" s="1"/>
  <c r="I114"/>
  <c r="I115"/>
  <c r="K115" s="1"/>
  <c r="M115" s="1"/>
  <c r="J360"/>
  <c r="J358"/>
  <c r="J355"/>
  <c r="J351"/>
  <c r="J348"/>
  <c r="J345"/>
  <c r="J343"/>
  <c r="J341"/>
  <c r="J339"/>
  <c r="J337"/>
  <c r="J335"/>
  <c r="J333"/>
  <c r="J331"/>
  <c r="J329"/>
  <c r="J327"/>
  <c r="J325"/>
  <c r="J323"/>
  <c r="J321"/>
  <c r="J319"/>
  <c r="J317"/>
  <c r="J315"/>
  <c r="J313"/>
  <c r="J311"/>
  <c r="J309"/>
  <c r="J307"/>
  <c r="J303"/>
  <c r="J299"/>
  <c r="J295"/>
  <c r="J293"/>
  <c r="J289"/>
  <c r="J287"/>
  <c r="J284"/>
  <c r="J282"/>
  <c r="J278"/>
  <c r="J275"/>
  <c r="J271"/>
  <c r="J268"/>
  <c r="J265"/>
  <c r="J262"/>
  <c r="J260"/>
  <c r="J258"/>
  <c r="J256"/>
  <c r="J254"/>
  <c r="J252"/>
  <c r="J250"/>
  <c r="J248"/>
  <c r="J246"/>
  <c r="J244"/>
  <c r="J242"/>
  <c r="J240"/>
  <c r="J238"/>
  <c r="J236"/>
  <c r="J234"/>
  <c r="J232"/>
  <c r="J230"/>
  <c r="J226"/>
  <c r="J224"/>
  <c r="J222"/>
  <c r="J220"/>
  <c r="J218"/>
  <c r="J216"/>
  <c r="J214"/>
  <c r="J212"/>
  <c r="J210"/>
  <c r="J208"/>
  <c r="J206"/>
  <c r="J204"/>
  <c r="J202"/>
  <c r="J200"/>
  <c r="J198"/>
  <c r="J196"/>
  <c r="J194"/>
  <c r="J192"/>
  <c r="J185"/>
  <c r="J183"/>
  <c r="J181"/>
  <c r="J179"/>
  <c r="J176"/>
  <c r="J174"/>
  <c r="J172"/>
  <c r="J168"/>
  <c r="J162"/>
  <c r="J160"/>
  <c r="J158"/>
  <c r="J154"/>
  <c r="J150"/>
  <c r="J148"/>
  <c r="J146"/>
  <c r="J144"/>
  <c r="J142"/>
  <c r="J140"/>
  <c r="J138"/>
  <c r="J136"/>
  <c r="J134"/>
  <c r="J132"/>
  <c r="J130"/>
  <c r="J127"/>
  <c r="J125"/>
  <c r="J123"/>
  <c r="J121"/>
  <c r="J116"/>
  <c r="J112"/>
  <c r="J107"/>
  <c r="J105"/>
  <c r="J103"/>
  <c r="J101"/>
  <c r="J99"/>
  <c r="J97"/>
  <c r="J95"/>
  <c r="J93"/>
  <c r="J91"/>
  <c r="J89"/>
  <c r="J87"/>
  <c r="J85"/>
  <c r="J83"/>
  <c r="J81"/>
  <c r="J79"/>
  <c r="J77"/>
  <c r="J74"/>
  <c r="J72"/>
  <c r="J70"/>
  <c r="J68"/>
  <c r="J66"/>
  <c r="J63"/>
  <c r="J61"/>
  <c r="J59"/>
  <c r="J57"/>
  <c r="J53"/>
  <c r="J51"/>
  <c r="J49"/>
  <c r="J47"/>
  <c r="J45"/>
  <c r="J41"/>
  <c r="J39"/>
  <c r="J36"/>
  <c r="J34"/>
  <c r="J32"/>
  <c r="J30"/>
  <c r="J28"/>
  <c r="J26"/>
  <c r="J24"/>
  <c r="J21"/>
  <c r="J16"/>
  <c r="J14"/>
  <c r="H232"/>
  <c r="I232" s="1"/>
  <c r="I233"/>
  <c r="K233" s="1"/>
  <c r="M233" s="1"/>
  <c r="I15"/>
  <c r="K15" s="1"/>
  <c r="M15" s="1"/>
  <c r="I17"/>
  <c r="K17" s="1"/>
  <c r="M17" s="1"/>
  <c r="I18"/>
  <c r="K18" s="1"/>
  <c r="M18" s="1"/>
  <c r="I19"/>
  <c r="K19" s="1"/>
  <c r="M19" s="1"/>
  <c r="I20"/>
  <c r="K20" s="1"/>
  <c r="M20" s="1"/>
  <c r="I22"/>
  <c r="K22" s="1"/>
  <c r="M22" s="1"/>
  <c r="I23"/>
  <c r="K23" s="1"/>
  <c r="M23" s="1"/>
  <c r="I25"/>
  <c r="K25" s="1"/>
  <c r="M25" s="1"/>
  <c r="I27"/>
  <c r="K27" s="1"/>
  <c r="M27" s="1"/>
  <c r="I29"/>
  <c r="K29" s="1"/>
  <c r="M29" s="1"/>
  <c r="I31"/>
  <c r="K31" s="1"/>
  <c r="M31" s="1"/>
  <c r="I33"/>
  <c r="K33" s="1"/>
  <c r="M33" s="1"/>
  <c r="I35"/>
  <c r="K35" s="1"/>
  <c r="M35" s="1"/>
  <c r="I37"/>
  <c r="K37" s="1"/>
  <c r="M37" s="1"/>
  <c r="I38"/>
  <c r="K38" s="1"/>
  <c r="M38" s="1"/>
  <c r="I40"/>
  <c r="K40" s="1"/>
  <c r="M40" s="1"/>
  <c r="I42"/>
  <c r="K42" s="1"/>
  <c r="M42" s="1"/>
  <c r="I43"/>
  <c r="K43" s="1"/>
  <c r="M43" s="1"/>
  <c r="I44"/>
  <c r="K44" s="1"/>
  <c r="M44" s="1"/>
  <c r="I46"/>
  <c r="K46" s="1"/>
  <c r="M46" s="1"/>
  <c r="I48"/>
  <c r="K48" s="1"/>
  <c r="M48" s="1"/>
  <c r="I50"/>
  <c r="K50" s="1"/>
  <c r="M50" s="1"/>
  <c r="I52"/>
  <c r="K52" s="1"/>
  <c r="M52" s="1"/>
  <c r="I54"/>
  <c r="K54" s="1"/>
  <c r="M54" s="1"/>
  <c r="I55"/>
  <c r="K55" s="1"/>
  <c r="M55" s="1"/>
  <c r="I56"/>
  <c r="K56" s="1"/>
  <c r="M56" s="1"/>
  <c r="I58"/>
  <c r="K58" s="1"/>
  <c r="M58" s="1"/>
  <c r="I60"/>
  <c r="K60" s="1"/>
  <c r="M60" s="1"/>
  <c r="I62"/>
  <c r="K62" s="1"/>
  <c r="M62" s="1"/>
  <c r="I64"/>
  <c r="K64" s="1"/>
  <c r="M64" s="1"/>
  <c r="I65"/>
  <c r="K65" s="1"/>
  <c r="M65" s="1"/>
  <c r="I67"/>
  <c r="K67" s="1"/>
  <c r="M67" s="1"/>
  <c r="I69"/>
  <c r="K69" s="1"/>
  <c r="M69" s="1"/>
  <c r="I71"/>
  <c r="K71" s="1"/>
  <c r="M71" s="1"/>
  <c r="I73"/>
  <c r="K73" s="1"/>
  <c r="M73" s="1"/>
  <c r="I75"/>
  <c r="K75" s="1"/>
  <c r="M75" s="1"/>
  <c r="I76"/>
  <c r="K76" s="1"/>
  <c r="M76" s="1"/>
  <c r="I78"/>
  <c r="K78" s="1"/>
  <c r="M78" s="1"/>
  <c r="I80"/>
  <c r="K80" s="1"/>
  <c r="M80" s="1"/>
  <c r="I82"/>
  <c r="K82" s="1"/>
  <c r="M82" s="1"/>
  <c r="I84"/>
  <c r="K84" s="1"/>
  <c r="M84" s="1"/>
  <c r="I86"/>
  <c r="K86" s="1"/>
  <c r="M86" s="1"/>
  <c r="I88"/>
  <c r="K88" s="1"/>
  <c r="M88" s="1"/>
  <c r="I90"/>
  <c r="K90" s="1"/>
  <c r="M90" s="1"/>
  <c r="I92"/>
  <c r="K92" s="1"/>
  <c r="M92" s="1"/>
  <c r="I94"/>
  <c r="K94" s="1"/>
  <c r="M94" s="1"/>
  <c r="I96"/>
  <c r="K96" s="1"/>
  <c r="M96" s="1"/>
  <c r="I98"/>
  <c r="K98" s="1"/>
  <c r="M98" s="1"/>
  <c r="I100"/>
  <c r="K100" s="1"/>
  <c r="M100" s="1"/>
  <c r="I102"/>
  <c r="K102" s="1"/>
  <c r="M102" s="1"/>
  <c r="I104"/>
  <c r="K104" s="1"/>
  <c r="M104" s="1"/>
  <c r="I106"/>
  <c r="K106" s="1"/>
  <c r="M106" s="1"/>
  <c r="I108"/>
  <c r="K108" s="1"/>
  <c r="M108" s="1"/>
  <c r="I110"/>
  <c r="K110" s="1"/>
  <c r="M110" s="1"/>
  <c r="O110" s="1"/>
  <c r="I113"/>
  <c r="K113" s="1"/>
  <c r="M113" s="1"/>
  <c r="I117"/>
  <c r="K117" s="1"/>
  <c r="M117" s="1"/>
  <c r="I118"/>
  <c r="K118" s="1"/>
  <c r="M118" s="1"/>
  <c r="I119"/>
  <c r="K119" s="1"/>
  <c r="M119" s="1"/>
  <c r="I120"/>
  <c r="K120" s="1"/>
  <c r="M120" s="1"/>
  <c r="I122"/>
  <c r="K122" s="1"/>
  <c r="M122" s="1"/>
  <c r="I124"/>
  <c r="K124" s="1"/>
  <c r="M124" s="1"/>
  <c r="I126"/>
  <c r="K126" s="1"/>
  <c r="M126" s="1"/>
  <c r="I128"/>
  <c r="K128" s="1"/>
  <c r="M128" s="1"/>
  <c r="I129"/>
  <c r="K129" s="1"/>
  <c r="M129" s="1"/>
  <c r="I131"/>
  <c r="K131" s="1"/>
  <c r="M131" s="1"/>
  <c r="I133"/>
  <c r="K133" s="1"/>
  <c r="M133" s="1"/>
  <c r="I135"/>
  <c r="K135" s="1"/>
  <c r="M135" s="1"/>
  <c r="I137"/>
  <c r="K137" s="1"/>
  <c r="M137" s="1"/>
  <c r="I139"/>
  <c r="K139" s="1"/>
  <c r="M139" s="1"/>
  <c r="I141"/>
  <c r="K141" s="1"/>
  <c r="M141" s="1"/>
  <c r="I143"/>
  <c r="K143" s="1"/>
  <c r="M143" s="1"/>
  <c r="I145"/>
  <c r="K145" s="1"/>
  <c r="M145" s="1"/>
  <c r="I147"/>
  <c r="K147" s="1"/>
  <c r="M147" s="1"/>
  <c r="I149"/>
  <c r="K149" s="1"/>
  <c r="M149" s="1"/>
  <c r="I151"/>
  <c r="K151" s="1"/>
  <c r="M151" s="1"/>
  <c r="I155"/>
  <c r="K155" s="1"/>
  <c r="M155" s="1"/>
  <c r="I156"/>
  <c r="K156" s="1"/>
  <c r="M156" s="1"/>
  <c r="I157"/>
  <c r="K157" s="1"/>
  <c r="M157" s="1"/>
  <c r="I159"/>
  <c r="K159" s="1"/>
  <c r="M159" s="1"/>
  <c r="I161"/>
  <c r="K161" s="1"/>
  <c r="M161" s="1"/>
  <c r="I163"/>
  <c r="K163" s="1"/>
  <c r="M163" s="1"/>
  <c r="I169"/>
  <c r="K169" s="1"/>
  <c r="M169" s="1"/>
  <c r="I170"/>
  <c r="K170" s="1"/>
  <c r="M170" s="1"/>
  <c r="I171"/>
  <c r="K171" s="1"/>
  <c r="M171" s="1"/>
  <c r="I173"/>
  <c r="K173" s="1"/>
  <c r="M173" s="1"/>
  <c r="I175"/>
  <c r="K175" s="1"/>
  <c r="M175" s="1"/>
  <c r="I177"/>
  <c r="K177" s="1"/>
  <c r="M177" s="1"/>
  <c r="I178"/>
  <c r="K178" s="1"/>
  <c r="M178" s="1"/>
  <c r="I180"/>
  <c r="K180" s="1"/>
  <c r="M180" s="1"/>
  <c r="I182"/>
  <c r="K182" s="1"/>
  <c r="M182" s="1"/>
  <c r="I184"/>
  <c r="K184" s="1"/>
  <c r="M184" s="1"/>
  <c r="I186"/>
  <c r="K186" s="1"/>
  <c r="M186" s="1"/>
  <c r="I193"/>
  <c r="K193" s="1"/>
  <c r="M193" s="1"/>
  <c r="I195"/>
  <c r="K195" s="1"/>
  <c r="M195" s="1"/>
  <c r="I197"/>
  <c r="K197" s="1"/>
  <c r="M197" s="1"/>
  <c r="I199"/>
  <c r="K199" s="1"/>
  <c r="M199" s="1"/>
  <c r="I201"/>
  <c r="K201" s="1"/>
  <c r="M201" s="1"/>
  <c r="I203"/>
  <c r="K203" s="1"/>
  <c r="M203" s="1"/>
  <c r="I205"/>
  <c r="K205" s="1"/>
  <c r="M205" s="1"/>
  <c r="I207"/>
  <c r="K207" s="1"/>
  <c r="M207" s="1"/>
  <c r="I209"/>
  <c r="K209" s="1"/>
  <c r="M209" s="1"/>
  <c r="I211"/>
  <c r="K211" s="1"/>
  <c r="M211" s="1"/>
  <c r="I213"/>
  <c r="K213" s="1"/>
  <c r="M213" s="1"/>
  <c r="I215"/>
  <c r="K215" s="1"/>
  <c r="M215" s="1"/>
  <c r="I217"/>
  <c r="K217" s="1"/>
  <c r="M217" s="1"/>
  <c r="I219"/>
  <c r="K219" s="1"/>
  <c r="M219" s="1"/>
  <c r="I221"/>
  <c r="K221" s="1"/>
  <c r="M221" s="1"/>
  <c r="I223"/>
  <c r="K223" s="1"/>
  <c r="M223" s="1"/>
  <c r="I225"/>
  <c r="K225" s="1"/>
  <c r="M225" s="1"/>
  <c r="I227"/>
  <c r="K227" s="1"/>
  <c r="M227" s="1"/>
  <c r="I231"/>
  <c r="K231" s="1"/>
  <c r="M231" s="1"/>
  <c r="I235"/>
  <c r="K235" s="1"/>
  <c r="M235" s="1"/>
  <c r="I237"/>
  <c r="K237" s="1"/>
  <c r="M237" s="1"/>
  <c r="I239"/>
  <c r="K239" s="1"/>
  <c r="M239" s="1"/>
  <c r="I241"/>
  <c r="K241" s="1"/>
  <c r="M241" s="1"/>
  <c r="I243"/>
  <c r="K243" s="1"/>
  <c r="M243" s="1"/>
  <c r="I245"/>
  <c r="K245" s="1"/>
  <c r="M245" s="1"/>
  <c r="I247"/>
  <c r="K247" s="1"/>
  <c r="M247" s="1"/>
  <c r="I249"/>
  <c r="K249" s="1"/>
  <c r="M249" s="1"/>
  <c r="I251"/>
  <c r="K251" s="1"/>
  <c r="M251" s="1"/>
  <c r="I253"/>
  <c r="K253" s="1"/>
  <c r="M253" s="1"/>
  <c r="I255"/>
  <c r="K255" s="1"/>
  <c r="M255" s="1"/>
  <c r="I257"/>
  <c r="K257" s="1"/>
  <c r="M257" s="1"/>
  <c r="I259"/>
  <c r="K259" s="1"/>
  <c r="M259" s="1"/>
  <c r="I261"/>
  <c r="K261" s="1"/>
  <c r="M261" s="1"/>
  <c r="I263"/>
  <c r="K263" s="1"/>
  <c r="M263" s="1"/>
  <c r="I264"/>
  <c r="K264" s="1"/>
  <c r="M264" s="1"/>
  <c r="I266"/>
  <c r="K266" s="1"/>
  <c r="M266" s="1"/>
  <c r="I267"/>
  <c r="K267" s="1"/>
  <c r="M267" s="1"/>
  <c r="I269"/>
  <c r="K269" s="1"/>
  <c r="M269" s="1"/>
  <c r="I270"/>
  <c r="K270" s="1"/>
  <c r="M270" s="1"/>
  <c r="I272"/>
  <c r="K272" s="1"/>
  <c r="M272" s="1"/>
  <c r="I273"/>
  <c r="K273" s="1"/>
  <c r="M273" s="1"/>
  <c r="I274"/>
  <c r="K274" s="1"/>
  <c r="M274" s="1"/>
  <c r="I276"/>
  <c r="K276" s="1"/>
  <c r="M276" s="1"/>
  <c r="I277"/>
  <c r="K277" s="1"/>
  <c r="M277" s="1"/>
  <c r="I279"/>
  <c r="K279" s="1"/>
  <c r="M279" s="1"/>
  <c r="I280"/>
  <c r="K280" s="1"/>
  <c r="M280" s="1"/>
  <c r="I281"/>
  <c r="K281" s="1"/>
  <c r="M281" s="1"/>
  <c r="I283"/>
  <c r="K283" s="1"/>
  <c r="M283" s="1"/>
  <c r="I285"/>
  <c r="K285" s="1"/>
  <c r="M285" s="1"/>
  <c r="I286"/>
  <c r="K286" s="1"/>
  <c r="M286" s="1"/>
  <c r="I288"/>
  <c r="K288" s="1"/>
  <c r="M288" s="1"/>
  <c r="I290"/>
  <c r="K290" s="1"/>
  <c r="M290" s="1"/>
  <c r="I294"/>
  <c r="K294" s="1"/>
  <c r="M294" s="1"/>
  <c r="I296"/>
  <c r="K296" s="1"/>
  <c r="M296" s="1"/>
  <c r="I297"/>
  <c r="K297" s="1"/>
  <c r="M297" s="1"/>
  <c r="I298"/>
  <c r="K298" s="1"/>
  <c r="M298" s="1"/>
  <c r="I300"/>
  <c r="K300" s="1"/>
  <c r="M300" s="1"/>
  <c r="I304"/>
  <c r="K304" s="1"/>
  <c r="M304" s="1"/>
  <c r="I305"/>
  <c r="K305" s="1"/>
  <c r="M305" s="1"/>
  <c r="I306"/>
  <c r="K306" s="1"/>
  <c r="M306" s="1"/>
  <c r="I308"/>
  <c r="K308" s="1"/>
  <c r="M308" s="1"/>
  <c r="I310"/>
  <c r="K310" s="1"/>
  <c r="M310" s="1"/>
  <c r="I312"/>
  <c r="K312" s="1"/>
  <c r="M312" s="1"/>
  <c r="I314"/>
  <c r="K314" s="1"/>
  <c r="M314" s="1"/>
  <c r="I316"/>
  <c r="K316" s="1"/>
  <c r="M316" s="1"/>
  <c r="I318"/>
  <c r="K318" s="1"/>
  <c r="M318" s="1"/>
  <c r="I320"/>
  <c r="K320" s="1"/>
  <c r="M320" s="1"/>
  <c r="I322"/>
  <c r="K322" s="1"/>
  <c r="M322" s="1"/>
  <c r="I324"/>
  <c r="K324" s="1"/>
  <c r="M324" s="1"/>
  <c r="I326"/>
  <c r="K326" s="1"/>
  <c r="M326" s="1"/>
  <c r="I328"/>
  <c r="K328" s="1"/>
  <c r="M328" s="1"/>
  <c r="I330"/>
  <c r="K330" s="1"/>
  <c r="M330" s="1"/>
  <c r="I332"/>
  <c r="K332" s="1"/>
  <c r="M332" s="1"/>
  <c r="I334"/>
  <c r="K334" s="1"/>
  <c r="M334" s="1"/>
  <c r="I336"/>
  <c r="K336" s="1"/>
  <c r="M336" s="1"/>
  <c r="I338"/>
  <c r="K338" s="1"/>
  <c r="M338" s="1"/>
  <c r="I340"/>
  <c r="K340" s="1"/>
  <c r="M340" s="1"/>
  <c r="I342"/>
  <c r="K342" s="1"/>
  <c r="M342" s="1"/>
  <c r="I344"/>
  <c r="K344" s="1"/>
  <c r="M344" s="1"/>
  <c r="I346"/>
  <c r="K346" s="1"/>
  <c r="M346" s="1"/>
  <c r="I347"/>
  <c r="K347" s="1"/>
  <c r="M347" s="1"/>
  <c r="I349"/>
  <c r="K349" s="1"/>
  <c r="M349" s="1"/>
  <c r="I350"/>
  <c r="K350" s="1"/>
  <c r="M350" s="1"/>
  <c r="I352"/>
  <c r="K352" s="1"/>
  <c r="M352" s="1"/>
  <c r="I353"/>
  <c r="K353" s="1"/>
  <c r="M353" s="1"/>
  <c r="I356"/>
  <c r="K356" s="1"/>
  <c r="M356" s="1"/>
  <c r="I357"/>
  <c r="K357" s="1"/>
  <c r="M357" s="1"/>
  <c r="I359"/>
  <c r="K359" s="1"/>
  <c r="M359" s="1"/>
  <c r="I361"/>
  <c r="K361" s="1"/>
  <c r="M361" s="1"/>
  <c r="H360"/>
  <c r="I360" s="1"/>
  <c r="H358"/>
  <c r="I358" s="1"/>
  <c r="H355"/>
  <c r="I355" s="1"/>
  <c r="H351"/>
  <c r="I351" s="1"/>
  <c r="K351" s="1"/>
  <c r="M351" s="1"/>
  <c r="H348"/>
  <c r="I348" s="1"/>
  <c r="H345"/>
  <c r="I345" s="1"/>
  <c r="H343"/>
  <c r="I343" s="1"/>
  <c r="H341"/>
  <c r="I341" s="1"/>
  <c r="H339"/>
  <c r="I339" s="1"/>
  <c r="H337"/>
  <c r="I337" s="1"/>
  <c r="H335"/>
  <c r="I335" s="1"/>
  <c r="H333"/>
  <c r="I333" s="1"/>
  <c r="K333" s="1"/>
  <c r="M333" s="1"/>
  <c r="H331"/>
  <c r="I331" s="1"/>
  <c r="H329"/>
  <c r="I329" s="1"/>
  <c r="H327"/>
  <c r="I327" s="1"/>
  <c r="H325"/>
  <c r="I325" s="1"/>
  <c r="K325" s="1"/>
  <c r="M325" s="1"/>
  <c r="H323"/>
  <c r="I323" s="1"/>
  <c r="H321"/>
  <c r="I321" s="1"/>
  <c r="H319"/>
  <c r="I319" s="1"/>
  <c r="H317"/>
  <c r="I317" s="1"/>
  <c r="K317" s="1"/>
  <c r="M317" s="1"/>
  <c r="H315"/>
  <c r="I315" s="1"/>
  <c r="H313"/>
  <c r="I313" s="1"/>
  <c r="H311"/>
  <c r="I311" s="1"/>
  <c r="H309"/>
  <c r="I309" s="1"/>
  <c r="K309" s="1"/>
  <c r="M309" s="1"/>
  <c r="H307"/>
  <c r="I307" s="1"/>
  <c r="H303"/>
  <c r="I303" s="1"/>
  <c r="H299"/>
  <c r="I299" s="1"/>
  <c r="H295"/>
  <c r="I295" s="1"/>
  <c r="H293"/>
  <c r="I293" s="1"/>
  <c r="H289"/>
  <c r="I289" s="1"/>
  <c r="H287"/>
  <c r="I287" s="1"/>
  <c r="H284"/>
  <c r="I284" s="1"/>
  <c r="K284" s="1"/>
  <c r="M284" s="1"/>
  <c r="H282"/>
  <c r="I282" s="1"/>
  <c r="H278"/>
  <c r="I278" s="1"/>
  <c r="H275"/>
  <c r="I275" s="1"/>
  <c r="H271"/>
  <c r="I271" s="1"/>
  <c r="K271" s="1"/>
  <c r="M271" s="1"/>
  <c r="O271" s="1"/>
  <c r="H268"/>
  <c r="I268" s="1"/>
  <c r="H265"/>
  <c r="I265" s="1"/>
  <c r="H262"/>
  <c r="I262" s="1"/>
  <c r="H260"/>
  <c r="I260" s="1"/>
  <c r="K260" s="1"/>
  <c r="M260" s="1"/>
  <c r="H258"/>
  <c r="I258" s="1"/>
  <c r="H256"/>
  <c r="I256" s="1"/>
  <c r="H254"/>
  <c r="I254" s="1"/>
  <c r="H252"/>
  <c r="I252" s="1"/>
  <c r="K252" s="1"/>
  <c r="M252" s="1"/>
  <c r="H250"/>
  <c r="I250" s="1"/>
  <c r="H248"/>
  <c r="I248" s="1"/>
  <c r="H246"/>
  <c r="I246" s="1"/>
  <c r="H244"/>
  <c r="I244" s="1"/>
  <c r="K244" s="1"/>
  <c r="M244" s="1"/>
  <c r="H242"/>
  <c r="I242" s="1"/>
  <c r="H240"/>
  <c r="I240" s="1"/>
  <c r="H238"/>
  <c r="I238" s="1"/>
  <c r="H236"/>
  <c r="I236" s="1"/>
  <c r="K236" s="1"/>
  <c r="M236" s="1"/>
  <c r="H234"/>
  <c r="I234" s="1"/>
  <c r="H230"/>
  <c r="I230" s="1"/>
  <c r="H226"/>
  <c r="I226" s="1"/>
  <c r="K226" s="1"/>
  <c r="M226" s="1"/>
  <c r="H224"/>
  <c r="I224" s="1"/>
  <c r="H222"/>
  <c r="I222" s="1"/>
  <c r="H220"/>
  <c r="I220" s="1"/>
  <c r="H218"/>
  <c r="I218" s="1"/>
  <c r="K218" s="1"/>
  <c r="M218" s="1"/>
  <c r="H216"/>
  <c r="I216" s="1"/>
  <c r="H214"/>
  <c r="I214" s="1"/>
  <c r="H212"/>
  <c r="I212" s="1"/>
  <c r="H210"/>
  <c r="I210" s="1"/>
  <c r="K210" s="1"/>
  <c r="M210" s="1"/>
  <c r="H208"/>
  <c r="I208" s="1"/>
  <c r="H206"/>
  <c r="I206" s="1"/>
  <c r="H204"/>
  <c r="I204" s="1"/>
  <c r="H202"/>
  <c r="I202" s="1"/>
  <c r="K202" s="1"/>
  <c r="M202" s="1"/>
  <c r="H200"/>
  <c r="I200" s="1"/>
  <c r="H198"/>
  <c r="I198" s="1"/>
  <c r="H196"/>
  <c r="I196" s="1"/>
  <c r="H194"/>
  <c r="I194" s="1"/>
  <c r="K194" s="1"/>
  <c r="M194" s="1"/>
  <c r="H192"/>
  <c r="I192" s="1"/>
  <c r="H185"/>
  <c r="I185" s="1"/>
  <c r="H183"/>
  <c r="I183" s="1"/>
  <c r="H181"/>
  <c r="I181" s="1"/>
  <c r="H179"/>
  <c r="I179" s="1"/>
  <c r="H176"/>
  <c r="I176" s="1"/>
  <c r="H174"/>
  <c r="I174" s="1"/>
  <c r="H172"/>
  <c r="I172" s="1"/>
  <c r="H168"/>
  <c r="I168" s="1"/>
  <c r="H162"/>
  <c r="I162" s="1"/>
  <c r="H160"/>
  <c r="I160" s="1"/>
  <c r="H158"/>
  <c r="I158" s="1"/>
  <c r="K158" s="1"/>
  <c r="M158" s="1"/>
  <c r="H154"/>
  <c r="I154" s="1"/>
  <c r="H150"/>
  <c r="I150" s="1"/>
  <c r="H148"/>
  <c r="I148" s="1"/>
  <c r="H146"/>
  <c r="I146" s="1"/>
  <c r="K146" s="1"/>
  <c r="M146" s="1"/>
  <c r="H144"/>
  <c r="I144" s="1"/>
  <c r="H142"/>
  <c r="I142" s="1"/>
  <c r="H140"/>
  <c r="I140" s="1"/>
  <c r="H138"/>
  <c r="I138" s="1"/>
  <c r="K138" s="1"/>
  <c r="M138" s="1"/>
  <c r="H136"/>
  <c r="I136" s="1"/>
  <c r="H134"/>
  <c r="I134" s="1"/>
  <c r="H132"/>
  <c r="I132" s="1"/>
  <c r="H130"/>
  <c r="I130" s="1"/>
  <c r="K130" s="1"/>
  <c r="M130" s="1"/>
  <c r="H127"/>
  <c r="I127" s="1"/>
  <c r="H125"/>
  <c r="I125" s="1"/>
  <c r="H123"/>
  <c r="I123" s="1"/>
  <c r="H121"/>
  <c r="I121" s="1"/>
  <c r="K121" s="1"/>
  <c r="M121" s="1"/>
  <c r="H116"/>
  <c r="I116" s="1"/>
  <c r="H112"/>
  <c r="I112" s="1"/>
  <c r="H109"/>
  <c r="I109" s="1"/>
  <c r="H107"/>
  <c r="I107" s="1"/>
  <c r="H105"/>
  <c r="I105" s="1"/>
  <c r="H103"/>
  <c r="I103" s="1"/>
  <c r="H101"/>
  <c r="I101" s="1"/>
  <c r="H99"/>
  <c r="I99" s="1"/>
  <c r="H97"/>
  <c r="I97" s="1"/>
  <c r="H95"/>
  <c r="I95" s="1"/>
  <c r="H93"/>
  <c r="I93" s="1"/>
  <c r="H91"/>
  <c r="I91" s="1"/>
  <c r="H89"/>
  <c r="I89" s="1"/>
  <c r="H87"/>
  <c r="I87" s="1"/>
  <c r="H85"/>
  <c r="I85" s="1"/>
  <c r="H83"/>
  <c r="I83" s="1"/>
  <c r="H81"/>
  <c r="I81" s="1"/>
  <c r="H79"/>
  <c r="I79" s="1"/>
  <c r="H77"/>
  <c r="I77" s="1"/>
  <c r="H74"/>
  <c r="I74" s="1"/>
  <c r="H72"/>
  <c r="I72" s="1"/>
  <c r="H70"/>
  <c r="I70" s="1"/>
  <c r="H68"/>
  <c r="I68" s="1"/>
  <c r="H66"/>
  <c r="I66" s="1"/>
  <c r="H63"/>
  <c r="I63" s="1"/>
  <c r="H61"/>
  <c r="I61" s="1"/>
  <c r="H59"/>
  <c r="I59" s="1"/>
  <c r="H57"/>
  <c r="I57" s="1"/>
  <c r="H53"/>
  <c r="I53" s="1"/>
  <c r="H51"/>
  <c r="I51" s="1"/>
  <c r="H49"/>
  <c r="I49" s="1"/>
  <c r="H47"/>
  <c r="I47" s="1"/>
  <c r="H45"/>
  <c r="I45" s="1"/>
  <c r="H41"/>
  <c r="I41" s="1"/>
  <c r="H39"/>
  <c r="I39" s="1"/>
  <c r="H36"/>
  <c r="I36" s="1"/>
  <c r="H34"/>
  <c r="I34" s="1"/>
  <c r="H32"/>
  <c r="H30"/>
  <c r="I30" s="1"/>
  <c r="H28"/>
  <c r="I28" s="1"/>
  <c r="H26"/>
  <c r="I26" s="1"/>
  <c r="H24"/>
  <c r="I24" s="1"/>
  <c r="H21"/>
  <c r="I21" s="1"/>
  <c r="H16"/>
  <c r="I16" s="1"/>
  <c r="H14"/>
  <c r="I14" s="1"/>
  <c r="K341" l="1"/>
  <c r="M341" s="1"/>
  <c r="K295"/>
  <c r="M295" s="1"/>
  <c r="O295" s="1"/>
  <c r="K172"/>
  <c r="M172" s="1"/>
  <c r="K47"/>
  <c r="M47" s="1"/>
  <c r="K66"/>
  <c r="M66" s="1"/>
  <c r="K74"/>
  <c r="M74" s="1"/>
  <c r="O74" s="1"/>
  <c r="K83"/>
  <c r="M83" s="1"/>
  <c r="K91"/>
  <c r="M91" s="1"/>
  <c r="K99"/>
  <c r="M99" s="1"/>
  <c r="K107"/>
  <c r="M107" s="1"/>
  <c r="K311"/>
  <c r="M311" s="1"/>
  <c r="K335"/>
  <c r="M335" s="1"/>
  <c r="L364"/>
  <c r="L301"/>
  <c r="L189"/>
  <c r="L152"/>
  <c r="L11"/>
  <c r="K14"/>
  <c r="M14" s="1"/>
  <c r="K26"/>
  <c r="M26" s="1"/>
  <c r="K34"/>
  <c r="M34" s="1"/>
  <c r="K127"/>
  <c r="M127" s="1"/>
  <c r="O127" s="1"/>
  <c r="K179"/>
  <c r="M179" s="1"/>
  <c r="K192"/>
  <c r="M192" s="1"/>
  <c r="K200"/>
  <c r="M200" s="1"/>
  <c r="K208"/>
  <c r="M208" s="1"/>
  <c r="K224"/>
  <c r="M224" s="1"/>
  <c r="K24"/>
  <c r="M24" s="1"/>
  <c r="K41"/>
  <c r="M41" s="1"/>
  <c r="K51"/>
  <c r="M51" s="1"/>
  <c r="K70"/>
  <c r="M70" s="1"/>
  <c r="K79"/>
  <c r="M79" s="1"/>
  <c r="K87"/>
  <c r="M87" s="1"/>
  <c r="K95"/>
  <c r="M95" s="1"/>
  <c r="K103"/>
  <c r="M103" s="1"/>
  <c r="K112"/>
  <c r="M112" s="1"/>
  <c r="K125"/>
  <c r="M125" s="1"/>
  <c r="K134"/>
  <c r="M134" s="1"/>
  <c r="K142"/>
  <c r="M142" s="1"/>
  <c r="K150"/>
  <c r="M150" s="1"/>
  <c r="K162"/>
  <c r="M162" s="1"/>
  <c r="K176"/>
  <c r="M176" s="1"/>
  <c r="O176" s="1"/>
  <c r="K185"/>
  <c r="M185" s="1"/>
  <c r="K238"/>
  <c r="M238" s="1"/>
  <c r="K246"/>
  <c r="M246" s="1"/>
  <c r="K254"/>
  <c r="M254" s="1"/>
  <c r="K262"/>
  <c r="M262" s="1"/>
  <c r="K355"/>
  <c r="M355" s="1"/>
  <c r="K30"/>
  <c r="M30" s="1"/>
  <c r="K183"/>
  <c r="M183" s="1"/>
  <c r="K303"/>
  <c r="M303" s="1"/>
  <c r="O303" s="1"/>
  <c r="K234"/>
  <c r="M234" s="1"/>
  <c r="K242"/>
  <c r="M242" s="1"/>
  <c r="K250"/>
  <c r="M250" s="1"/>
  <c r="K258"/>
  <c r="M258" s="1"/>
  <c r="K268"/>
  <c r="M268" s="1"/>
  <c r="O268" s="1"/>
  <c r="K282"/>
  <c r="M282" s="1"/>
  <c r="K307"/>
  <c r="M307" s="1"/>
  <c r="K315"/>
  <c r="M315" s="1"/>
  <c r="K323"/>
  <c r="M323" s="1"/>
  <c r="K331"/>
  <c r="M331" s="1"/>
  <c r="K339"/>
  <c r="M339" s="1"/>
  <c r="K348"/>
  <c r="M348" s="1"/>
  <c r="K360"/>
  <c r="M360" s="1"/>
  <c r="K196"/>
  <c r="M196" s="1"/>
  <c r="K204"/>
  <c r="M204" s="1"/>
  <c r="K212"/>
  <c r="M212" s="1"/>
  <c r="K220"/>
  <c r="M220" s="1"/>
  <c r="K230"/>
  <c r="M230" s="1"/>
  <c r="K275"/>
  <c r="M275" s="1"/>
  <c r="K287"/>
  <c r="M287" s="1"/>
  <c r="K299"/>
  <c r="M299" s="1"/>
  <c r="K319"/>
  <c r="M319" s="1"/>
  <c r="K327"/>
  <c r="M327" s="1"/>
  <c r="K343"/>
  <c r="M343" s="1"/>
  <c r="K61"/>
  <c r="M61" s="1"/>
  <c r="J13"/>
  <c r="K39"/>
  <c r="M39" s="1"/>
  <c r="K49"/>
  <c r="M49" s="1"/>
  <c r="K59"/>
  <c r="M59" s="1"/>
  <c r="K68"/>
  <c r="M68" s="1"/>
  <c r="K77"/>
  <c r="M77" s="1"/>
  <c r="K85"/>
  <c r="M85" s="1"/>
  <c r="K93"/>
  <c r="M93" s="1"/>
  <c r="K101"/>
  <c r="M101" s="1"/>
  <c r="K109"/>
  <c r="M109" s="1"/>
  <c r="O109" s="1"/>
  <c r="K123"/>
  <c r="M123" s="1"/>
  <c r="K132"/>
  <c r="M132" s="1"/>
  <c r="K140"/>
  <c r="M140" s="1"/>
  <c r="K148"/>
  <c r="M148" s="1"/>
  <c r="K160"/>
  <c r="M160" s="1"/>
  <c r="K174"/>
  <c r="M174" s="1"/>
  <c r="H190"/>
  <c r="I190" s="1"/>
  <c r="K16"/>
  <c r="M16" s="1"/>
  <c r="K28"/>
  <c r="M28" s="1"/>
  <c r="K36"/>
  <c r="M36" s="1"/>
  <c r="O36" s="1"/>
  <c r="K57"/>
  <c r="M57" s="1"/>
  <c r="K181"/>
  <c r="M181" s="1"/>
  <c r="J292"/>
  <c r="J291" s="1"/>
  <c r="K45"/>
  <c r="M45" s="1"/>
  <c r="K53"/>
  <c r="M53" s="1"/>
  <c r="K63"/>
  <c r="M63" s="1"/>
  <c r="O63" s="1"/>
  <c r="K81"/>
  <c r="M81" s="1"/>
  <c r="K89"/>
  <c r="M89" s="1"/>
  <c r="K97"/>
  <c r="M97" s="1"/>
  <c r="K105"/>
  <c r="M105" s="1"/>
  <c r="K116"/>
  <c r="M116" s="1"/>
  <c r="O116" s="1"/>
  <c r="K136"/>
  <c r="M136" s="1"/>
  <c r="K144"/>
  <c r="M144" s="1"/>
  <c r="J153"/>
  <c r="J152" s="1"/>
  <c r="K168"/>
  <c r="M168" s="1"/>
  <c r="O168" s="1"/>
  <c r="J191"/>
  <c r="K206"/>
  <c r="M206" s="1"/>
  <c r="K214"/>
  <c r="M214" s="1"/>
  <c r="K222"/>
  <c r="M222" s="1"/>
  <c r="K232"/>
  <c r="M232" s="1"/>
  <c r="K240"/>
  <c r="M240" s="1"/>
  <c r="K248"/>
  <c r="M248" s="1"/>
  <c r="K256"/>
  <c r="M256" s="1"/>
  <c r="K265"/>
  <c r="M265" s="1"/>
  <c r="O265" s="1"/>
  <c r="K278"/>
  <c r="M278" s="1"/>
  <c r="K289"/>
  <c r="M289" s="1"/>
  <c r="K313"/>
  <c r="M313" s="1"/>
  <c r="K321"/>
  <c r="M321" s="1"/>
  <c r="K329"/>
  <c r="M329" s="1"/>
  <c r="K337"/>
  <c r="M337" s="1"/>
  <c r="K345"/>
  <c r="M345" s="1"/>
  <c r="K358"/>
  <c r="M358" s="1"/>
  <c r="K216"/>
  <c r="M216" s="1"/>
  <c r="J190"/>
  <c r="J12"/>
  <c r="K72"/>
  <c r="M72" s="1"/>
  <c r="J167"/>
  <c r="J302"/>
  <c r="J301" s="1"/>
  <c r="K198"/>
  <c r="M198" s="1"/>
  <c r="K154"/>
  <c r="M154" s="1"/>
  <c r="O154" s="1"/>
  <c r="K293"/>
  <c r="M293" s="1"/>
  <c r="K21"/>
  <c r="M21" s="1"/>
  <c r="H12"/>
  <c r="I12" s="1"/>
  <c r="I32"/>
  <c r="K32" s="1"/>
  <c r="M32" s="1"/>
  <c r="H153"/>
  <c r="H191"/>
  <c r="I191" s="1"/>
  <c r="H292"/>
  <c r="H13"/>
  <c r="H302"/>
  <c r="H167"/>
  <c r="L166" l="1"/>
  <c r="L363"/>
  <c r="K191"/>
  <c r="M191" s="1"/>
  <c r="J364"/>
  <c r="K190"/>
  <c r="M190" s="1"/>
  <c r="O190" s="1"/>
  <c r="K12"/>
  <c r="M12" s="1"/>
  <c r="O12" s="1"/>
  <c r="J11"/>
  <c r="J166"/>
  <c r="J363"/>
  <c r="J189"/>
  <c r="H166"/>
  <c r="I166" s="1"/>
  <c r="I167"/>
  <c r="K167" s="1"/>
  <c r="M167" s="1"/>
  <c r="O167" s="1"/>
  <c r="H291"/>
  <c r="I291" s="1"/>
  <c r="K291" s="1"/>
  <c r="M291" s="1"/>
  <c r="O291" s="1"/>
  <c r="I292"/>
  <c r="K292" s="1"/>
  <c r="M292" s="1"/>
  <c r="O292" s="1"/>
  <c r="H152"/>
  <c r="I152" s="1"/>
  <c r="K152" s="1"/>
  <c r="M152" s="1"/>
  <c r="O152" s="1"/>
  <c r="I153"/>
  <c r="K153" s="1"/>
  <c r="M153" s="1"/>
  <c r="O153" s="1"/>
  <c r="H301"/>
  <c r="I301" s="1"/>
  <c r="K301" s="1"/>
  <c r="M301" s="1"/>
  <c r="O301" s="1"/>
  <c r="I302"/>
  <c r="K302" s="1"/>
  <c r="M302" s="1"/>
  <c r="O302" s="1"/>
  <c r="H189"/>
  <c r="I189" s="1"/>
  <c r="H364"/>
  <c r="I364" s="1"/>
  <c r="K364" s="1"/>
  <c r="M364" s="1"/>
  <c r="I13"/>
  <c r="K13" s="1"/>
  <c r="M13" s="1"/>
  <c r="H11"/>
  <c r="I11" s="1"/>
  <c r="H363"/>
  <c r="I363" s="1"/>
  <c r="L362" l="1"/>
  <c r="K11"/>
  <c r="M11" s="1"/>
  <c r="O11" s="1"/>
  <c r="K166"/>
  <c r="M166" s="1"/>
  <c r="O166" s="1"/>
  <c r="K363"/>
  <c r="M363" s="1"/>
  <c r="O363" s="1"/>
  <c r="K189"/>
  <c r="M189" s="1"/>
  <c r="O189" s="1"/>
  <c r="J362"/>
  <c r="H362"/>
  <c r="I362" s="1"/>
  <c r="K362" l="1"/>
  <c r="M362" s="1"/>
  <c r="O362" s="1"/>
</calcChain>
</file>

<file path=xl/sharedStrings.xml><?xml version="1.0" encoding="utf-8"?>
<sst xmlns="http://schemas.openxmlformats.org/spreadsheetml/2006/main" count="1624" uniqueCount="323">
  <si>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</si>
  <si>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</si>
  <si>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</si>
  <si>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</si>
  <si>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</si>
  <si>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</si>
  <si>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</si>
  <si>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</si>
  <si>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</si>
  <si>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</si>
  <si>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</si>
  <si>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</si>
  <si>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</si>
  <si>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</si>
  <si>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</si>
  <si>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</si>
  <si>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</si>
  <si>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</si>
  <si>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городская Дума городского округа Тейково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</si>
  <si>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</si>
  <si>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</si>
  <si>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</si>
  <si>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</si>
  <si>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</si>
  <si>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</si>
  <si>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</si>
  <si>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</si>
  <si>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</si>
  <si>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</si>
  <si>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</si>
  <si>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</si>
  <si>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</si>
  <si>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</si>
  <si>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</si>
  <si>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</si>
  <si>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</si>
  <si>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</si>
  <si>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</si>
  <si>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</si>
  <si>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</si>
  <si>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</si>
  <si>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</si>
  <si>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</si>
  <si>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</si>
  <si>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</si>
  <si>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</si>
  <si>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</si>
  <si>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</si>
  <si>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</si>
  <si>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</si>
  <si>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</si>
  <si>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</si>
  <si>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</si>
  <si>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</si>
  <si>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</si>
  <si>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</si>
  <si>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</si>
  <si>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</si>
  <si>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</si>
  <si>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</si>
  <si>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</si>
  <si>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</si>
  <si>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</si>
  <si>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</si>
  <si>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</si>
  <si>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</si>
  <si>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</si>
  <si>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 xml:space="preserve">Обеспечение функционирования  депутатов городской  Думы городского округа Тейково 
 </t>
  </si>
  <si>
    <t>40 9 00 00660</t>
  </si>
  <si>
    <t>40 9 00 00670</t>
  </si>
  <si>
    <t>40 9 00 00680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</si>
  <si>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</si>
  <si>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</si>
  <si>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</si>
  <si>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</si>
  <si>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</si>
  <si>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</si>
  <si>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</si>
  <si>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</si>
  <si>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</si>
  <si>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</si>
  <si>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</si>
  <si>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</si>
  <si>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</si>
  <si>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</si>
  <si>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</si>
  <si>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</si>
  <si>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</si>
  <si>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</si>
  <si>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</si>
  <si>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</si>
  <si>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</si>
  <si>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</si>
  <si>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</si>
  <si>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</si>
  <si>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</si>
  <si>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</si>
  <si>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</si>
  <si>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</si>
  <si>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</si>
  <si>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</si>
  <si>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</si>
  <si>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</si>
  <si>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</si>
  <si>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</si>
  <si>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</si>
  <si>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Участия мужской команды «ФК Тейково» в чемпионате Ивановской области по футболу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</si>
  <si>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</si>
  <si>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</si>
  <si>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</si>
  <si>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</si>
  <si>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</si>
  <si>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</si>
  <si>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</si>
  <si>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</si>
  <si>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</si>
  <si>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</si>
  <si>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</si>
  <si>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</si>
  <si>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</si>
  <si>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</si>
  <si>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</si>
  <si>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</si>
  <si>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</si>
  <si>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</si>
  <si>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</si>
  <si>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</si>
  <si>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</si>
  <si>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</si>
  <si>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</si>
  <si>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</si>
  <si>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</si>
  <si>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</si>
  <si>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</si>
  <si>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</si>
  <si>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</si>
  <si>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</si>
  <si>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</si>
  <si>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</si>
  <si>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</si>
  <si>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</si>
  <si>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</si>
  <si>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</si>
  <si>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</si>
  <si>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</si>
  <si>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</si>
  <si>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</si>
  <si>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</si>
  <si>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</si>
  <si>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</si>
  <si>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</si>
  <si>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</si>
  <si>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</si>
  <si>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</si>
  <si>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</si>
  <si>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</si>
  <si>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</si>
  <si>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</si>
  <si>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</si>
  <si>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</si>
  <si>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</si>
  <si>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</si>
  <si>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</si>
  <si>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Проведение специальной оценки условий труда  в муниципальных организаций дополнительного образования детей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</si>
  <si>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</si>
  <si>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</si>
  <si>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</si>
  <si>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</si>
  <si>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</si>
  <si>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</si>
  <si>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</si>
  <si>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</si>
  <si>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</si>
  <si>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</si>
  <si>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</si>
  <si>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</si>
  <si>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</si>
  <si>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</si>
  <si>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</si>
  <si>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</si>
  <si>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</si>
  <si>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</si>
  <si>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</si>
  <si>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</si>
  <si>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S0610</t>
  </si>
  <si>
    <t>08 1 05 80610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</si>
  <si>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</si>
  <si>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</si>
  <si>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</si>
  <si>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</si>
  <si>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</si>
  <si>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</si>
  <si>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</si>
  <si>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</si>
  <si>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</si>
  <si>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</si>
  <si>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</si>
  <si>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</si>
  <si>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</si>
  <si>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</si>
  <si>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</si>
  <si>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</si>
  <si>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</si>
  <si>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</si>
  <si>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</si>
  <si>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</si>
  <si>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</si>
  <si>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</si>
  <si>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</si>
  <si>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</si>
  <si>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</si>
  <si>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</si>
  <si>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</si>
  <si>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городского округа Тейково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</si>
  <si>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</si>
  <si>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</si>
  <si>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</si>
  <si>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</si>
  <si>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</si>
  <si>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</si>
  <si>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</si>
  <si>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</si>
  <si>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</si>
  <si>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</si>
  <si>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</si>
  <si>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2020год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</si>
  <si>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</si>
  <si>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</si>
  <si>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</si>
  <si>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</si>
  <si>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Расходы на строительство (реконструкция), капитальный ремонт, ремонт и содержание автомобильных дорог общего пользования местного значения, в том числе на формирование муниципальных дорожных фондов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</si>
  <si>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</si>
  <si>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</si>
  <si>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</si>
  <si>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</si>
  <si>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</si>
  <si>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</si>
  <si>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</si>
  <si>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</si>
  <si>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</si>
  <si>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</si>
  <si>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</si>
  <si>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</si>
  <si>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</si>
  <si>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</si>
  <si>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</si>
  <si>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</si>
  <si>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</si>
  <si>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</si>
  <si>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</si>
  <si>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</si>
  <si>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</si>
  <si>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</si>
  <si>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</si>
  <si>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</si>
  <si>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</si>
  <si>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</si>
  <si>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</si>
  <si>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</si>
  <si>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</si>
  <si>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</si>
  <si>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</si>
  <si>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</si>
  <si>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</si>
  <si>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</si>
  <si>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</si>
  <si>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</si>
  <si>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</si>
  <si>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</si>
  <si>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</si>
  <si>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</si>
  <si>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</si>
  <si>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</si>
  <si>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</si>
  <si>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</si>
  <si>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</si>
  <si>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</si>
  <si>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</si>
  <si>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</si>
  <si>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</si>
  <si>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</si>
  <si>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</si>
  <si>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</si>
  <si>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</si>
  <si>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</si>
  <si>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</si>
  <si>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</si>
  <si>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</si>
  <si>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</si>
  <si>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</si>
  <si>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</si>
  <si>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Субсидирование на государственную поддержку субъектов малого и среднего предпринимательства</t>
  </si>
  <si>
    <t>06 1 I5 55272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</si>
  <si>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</si>
  <si>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</si>
  <si>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</si>
  <si>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</si>
  <si>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</si>
  <si>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</si>
  <si>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</si>
  <si>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</si>
  <si>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</si>
  <si>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</si>
  <si>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</si>
  <si>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</si>
  <si>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 xml:space="preserve"> Ведомственная структура
расходов бюджета города Тейково  на 2020 год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</si>
  <si>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</si>
  <si>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 2 E2 50970</t>
  </si>
  <si>
    <t>Субсидия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</si>
  <si>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</si>
  <si>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Изменения  28.02.2020 </t>
  </si>
  <si>
    <t xml:space="preserve">Изменения  31.01.2020 </t>
  </si>
  <si>
    <t>Организация питания обучающихся 1–4 классов муниципальных общеобразовательных организаций</t>
  </si>
  <si>
    <t>Организация благоустройства территорий в рамках поддержки местных инициатив</t>
  </si>
  <si>
    <t>05 Ж F2 85100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</si>
  <si>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</si>
  <si>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</si>
  <si>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 xml:space="preserve">Изменения  27.03.2020 </t>
  </si>
  <si>
    <t>Приложение № 6</t>
  </si>
  <si>
    <t>Исполнение</t>
  </si>
  <si>
    <t>Процент исполнения</t>
  </si>
  <si>
    <t xml:space="preserve">к постановлению администрации 
</t>
  </si>
  <si>
    <t xml:space="preserve">от     .04.2020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</si>
</sst>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1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2" fontId="7" fillId="33" borderId="1" xfId="0" applyNumberFormat="1" applyFont="1" applyFill="1" applyBorder="1" applyAlignment="1">
      <alignment vertical="top"/>
    </xf>
    <xf numFmtId="0" fontId="6" fillId="33" borderId="12" xfId="0" applyFont="1" applyFill="1" applyBorder="1" applyAlignment="1">
      <alignment horizontal="center" vertical="top"/>
    </xf>
    <xf numFmtId="0" fontId="6" fillId="33" borderId="13" xfId="0" applyFont="1" applyFill="1" applyBorder="1" applyAlignment="1">
      <alignment horizontal="center" vertical="top"/>
    </xf>
    <xf numFmtId="0" fontId="6" fillId="33" borderId="12" xfId="0" applyFont="1" applyFill="1" applyBorder="1" applyAlignment="1">
      <alignment horizontal="center" vertical="top" wrapText="1"/>
    </xf>
    <xf numFmtId="0" fontId="6" fillId="33" borderId="13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6" fillId="33" borderId="1" xfId="0" applyFont="1" applyFill="1" applyBorder="1" applyAlignment="1">
      <alignment horizontal="center" vertical="top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365"/>
  <sheetViews>
    <sheetView tabSelected="1" topLeftCell="A353" workbookViewId="0">
      <selection activeCell="E354" sqref="E354"/>
    </sheetView>
  </sheetViews>
  <sheetFormatPr defaultRowHeight="56.45" customHeight="1"/>
  <cols>
    <col min="1" max="1" width="40.140625" style="5" customWidth="1"/>
    <col min="2" max="2" width="5.42578125" style="5" customWidth="1"/>
    <col min="3" max="4" width="4.85546875" style="5" customWidth="1"/>
    <col min="5" max="5" width="14.28515625" style="5" customWidth="1"/>
    <col min="6" max="6" width="4.85546875" style="5" customWidth="1"/>
    <col min="7" max="7" width="16.85546875" style="5" hidden="1" customWidth="1"/>
    <col min="8" max="9" width="17.5703125" style="5" hidden="1" customWidth="1"/>
    <col min="10" max="10" width="16.42578125" style="5" hidden="1" customWidth="1"/>
    <col min="11" max="11" width="18.28515625" style="5" hidden="1" customWidth="1"/>
    <col min="12" max="12" width="17.140625" style="5" hidden="1" customWidth="1"/>
    <col min="13" max="13" width="17.7109375" style="5" customWidth="1"/>
    <col min="14" max="14" width="17.28515625" style="5" customWidth="1"/>
    <col min="15" max="15" width="10.7109375" style="5" customWidth="1"/>
    <col min="16" max="16384" width="9.140625" style="5"/>
  </cols>
  <sheetData>
    <row r="1" spans="1:15" ht="18" customHeight="1">
      <c r="A1" s="22" t="s">
        <v>318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18.75" customHeight="1">
      <c r="A2" s="23" t="s">
        <v>321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21" customHeight="1">
      <c r="A3" s="23" t="s">
        <v>213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21" customHeight="1">
      <c r="A4" s="23" t="s">
        <v>322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15.7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ht="48" customHeight="1">
      <c r="A6" s="24" t="s">
        <v>305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16.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ht="18.75" customHeight="1">
      <c r="A8" s="25" t="s">
        <v>196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>
      <c r="A9" s="30" t="s">
        <v>2</v>
      </c>
      <c r="B9" s="30" t="s">
        <v>214</v>
      </c>
      <c r="C9" s="30" t="s">
        <v>19</v>
      </c>
      <c r="D9" s="30" t="s">
        <v>27</v>
      </c>
      <c r="E9" s="30" t="s">
        <v>0</v>
      </c>
      <c r="F9" s="30" t="s">
        <v>1</v>
      </c>
      <c r="G9" s="26" t="s">
        <v>225</v>
      </c>
      <c r="H9" s="28" t="s">
        <v>311</v>
      </c>
      <c r="I9" s="26" t="s">
        <v>225</v>
      </c>
      <c r="J9" s="28" t="s">
        <v>310</v>
      </c>
      <c r="K9" s="26" t="s">
        <v>225</v>
      </c>
      <c r="L9" s="28" t="s">
        <v>317</v>
      </c>
      <c r="M9" s="26" t="s">
        <v>225</v>
      </c>
      <c r="N9" s="18" t="s">
        <v>319</v>
      </c>
      <c r="O9" s="20" t="s">
        <v>320</v>
      </c>
    </row>
    <row r="10" spans="1:15" ht="78.75" customHeight="1">
      <c r="A10" s="30"/>
      <c r="B10" s="30"/>
      <c r="C10" s="30"/>
      <c r="D10" s="30"/>
      <c r="E10" s="30"/>
      <c r="F10" s="30"/>
      <c r="G10" s="27"/>
      <c r="H10" s="29"/>
      <c r="I10" s="27"/>
      <c r="J10" s="29"/>
      <c r="K10" s="27"/>
      <c r="L10" s="29"/>
      <c r="M10" s="27"/>
      <c r="N10" s="19"/>
      <c r="O10" s="21"/>
    </row>
    <row r="11" spans="1:15" ht="42" customHeight="1">
      <c r="A11" s="6" t="s">
        <v>17</v>
      </c>
      <c r="B11" s="7" t="s">
        <v>5</v>
      </c>
      <c r="C11" s="7"/>
      <c r="D11" s="7"/>
      <c r="E11" s="3"/>
      <c r="F11" s="3"/>
      <c r="G11" s="8">
        <v>96239.843990000008</v>
      </c>
      <c r="H11" s="9">
        <f>H12+H13</f>
        <v>0</v>
      </c>
      <c r="I11" s="8">
        <f>G11+H11</f>
        <v>96239.843990000008</v>
      </c>
      <c r="J11" s="9">
        <f>J12+J13</f>
        <v>31920.597599999997</v>
      </c>
      <c r="K11" s="8">
        <f>I11+J11</f>
        <v>128160.44159</v>
      </c>
      <c r="L11" s="9">
        <f>L12+L13</f>
        <v>-270.78460000000001</v>
      </c>
      <c r="M11" s="8">
        <f>K11+L11</f>
        <v>127889.65699</v>
      </c>
      <c r="N11" s="8">
        <f>N12+N13</f>
        <v>19120.081869999998</v>
      </c>
      <c r="O11" s="17">
        <f>N11/M11*100</f>
        <v>14.950452069392167</v>
      </c>
    </row>
    <row r="12" spans="1:15" ht="39.75" customHeight="1">
      <c r="A12" s="2" t="s">
        <v>12</v>
      </c>
      <c r="B12" s="3" t="s">
        <v>5</v>
      </c>
      <c r="C12" s="3"/>
      <c r="D12" s="3"/>
      <c r="E12" s="3"/>
      <c r="F12" s="3"/>
      <c r="G12" s="8">
        <v>93130.459759999998</v>
      </c>
      <c r="H12" s="9">
        <f>H14+H16+H26+H28+H30+H32+H34+H36+H39+H41+H47+H49+H51+H53+H57+H61+H63+H66+H68+H70+H72+H74+H77+H79+H81+H85+H87+H89+H93+H95+H97+H101+H103+H105+H107+H109+H112+H116+H121+H123+H125+H127+H130+H132+H134+H136+H138+H140+H142+H144+H146+H150+H91+H83+H99</f>
        <v>0</v>
      </c>
      <c r="I12" s="8">
        <f t="shared" ref="I12:I75" si="0">G12+H12</f>
        <v>93130.459759999998</v>
      </c>
      <c r="J12" s="9">
        <f>J14+J16+J26+J28+J30+J32+J34+J36+J39+J41+J47+J49+J51+J53+J57+J61+J63+J66+J68+J70+J72+J74+J77+J79+J81+J85+J87+J89+J93+J95+J97+J101+J103+J105+J107+J109+J112+J116+J121+J123+J125+J127+J130+J132+J134+J136+J138+J140+J142+J144+J146+J150+J91+J83+J99+J114</f>
        <v>31920.597599999997</v>
      </c>
      <c r="K12" s="8">
        <f t="shared" ref="K12:K75" si="1">I12+J12</f>
        <v>125051.05735999999</v>
      </c>
      <c r="L12" s="9">
        <f>L14+L16+L26+L28+L30+L32+L34+L36+L39+L41+L47+L49+L51+L53+L57+L61+L63+L66+L68+L70+L72+L74+L77+L79+L81+L85+L87+L89+L93+L95+L97+L101+L103+L105+L107+L109+L112+L116+L121+L123+L125+L127+L130+L132+L134+L136+L138+L140+L142+L144+L146+L150+L91+L83+L99+L114</f>
        <v>-270.78460000000001</v>
      </c>
      <c r="M12" s="8">
        <f t="shared" ref="M12:M75" si="2">K12+L12</f>
        <v>124780.27275999999</v>
      </c>
      <c r="N12" s="8">
        <f>N14+N16+N26+N28+N30+N32+N34+N36+N39+N41+N47+N49+N51+N53+N57+N61+N63+N66+N68+N70+N72+N74+N77+N79+N81+N85+N87+N89+N93+N95+N97+N101+N103+N105+N107+N109+N112+N116+N121+N123+N125+N127+N130+N132+N134+N136+N138+N140+N142+N144+N146+N150+N91+N83+N99+N114</f>
        <v>19005.939999999999</v>
      </c>
      <c r="O12" s="17">
        <f t="shared" ref="O12:O74" si="3">N12/M12*100</f>
        <v>15.231526249790834</v>
      </c>
    </row>
    <row r="13" spans="1:15" ht="46.5" customHeight="1">
      <c r="A13" s="2" t="s">
        <v>13</v>
      </c>
      <c r="B13" s="3" t="s">
        <v>5</v>
      </c>
      <c r="C13" s="3"/>
      <c r="D13" s="3"/>
      <c r="E13" s="3"/>
      <c r="F13" s="3"/>
      <c r="G13" s="8">
        <v>3109.3842300000006</v>
      </c>
      <c r="H13" s="9">
        <f>H21+H24+H45+H59+H148</f>
        <v>0</v>
      </c>
      <c r="I13" s="8">
        <f t="shared" si="0"/>
        <v>3109.3842300000006</v>
      </c>
      <c r="J13" s="9">
        <f>J21+J24+J45+J59+J148</f>
        <v>0</v>
      </c>
      <c r="K13" s="8">
        <f t="shared" si="1"/>
        <v>3109.3842300000006</v>
      </c>
      <c r="L13" s="9">
        <f>L21+L24+L45+L59+L148</f>
        <v>0</v>
      </c>
      <c r="M13" s="8">
        <f t="shared" si="2"/>
        <v>3109.3842300000006</v>
      </c>
      <c r="N13" s="8">
        <f>N21+N24+N45+N59+N148</f>
        <v>114.14187</v>
      </c>
      <c r="O13" s="17">
        <f t="shared" si="3"/>
        <v>3.6708834147525078</v>
      </c>
    </row>
    <row r="14" spans="1:15" ht="45.75" customHeight="1">
      <c r="A14" s="2" t="s">
        <v>30</v>
      </c>
      <c r="B14" s="3" t="s">
        <v>5</v>
      </c>
      <c r="C14" s="3" t="s">
        <v>20</v>
      </c>
      <c r="D14" s="3" t="s">
        <v>26</v>
      </c>
      <c r="E14" s="1" t="s">
        <v>31</v>
      </c>
      <c r="F14" s="3"/>
      <c r="G14" s="8">
        <v>1468.6379999999999</v>
      </c>
      <c r="H14" s="9">
        <f>H15</f>
        <v>0</v>
      </c>
      <c r="I14" s="8">
        <f t="shared" si="0"/>
        <v>1468.6379999999999</v>
      </c>
      <c r="J14" s="9">
        <f>J15</f>
        <v>0</v>
      </c>
      <c r="K14" s="8">
        <f t="shared" si="1"/>
        <v>1468.6379999999999</v>
      </c>
      <c r="L14" s="9">
        <f>L15</f>
        <v>0</v>
      </c>
      <c r="M14" s="8">
        <f t="shared" si="2"/>
        <v>1468.6379999999999</v>
      </c>
      <c r="N14" s="8">
        <f>N15</f>
        <v>341.69051999999999</v>
      </c>
      <c r="O14" s="17">
        <f t="shared" si="3"/>
        <v>23.265809545987505</v>
      </c>
    </row>
    <row r="15" spans="1:15" ht="84" customHeight="1">
      <c r="A15" s="2" t="s">
        <v>102</v>
      </c>
      <c r="B15" s="3" t="s">
        <v>5</v>
      </c>
      <c r="C15" s="3" t="s">
        <v>20</v>
      </c>
      <c r="D15" s="3" t="s">
        <v>26</v>
      </c>
      <c r="E15" s="1" t="s">
        <v>31</v>
      </c>
      <c r="F15" s="3">
        <v>100</v>
      </c>
      <c r="G15" s="8">
        <v>1468.6379999999999</v>
      </c>
      <c r="H15" s="9"/>
      <c r="I15" s="8">
        <f t="shared" si="0"/>
        <v>1468.6379999999999</v>
      </c>
      <c r="J15" s="9"/>
      <c r="K15" s="8">
        <f t="shared" si="1"/>
        <v>1468.6379999999999</v>
      </c>
      <c r="L15" s="9"/>
      <c r="M15" s="8">
        <f t="shared" si="2"/>
        <v>1468.6379999999999</v>
      </c>
      <c r="N15" s="8">
        <v>341.69051999999999</v>
      </c>
      <c r="O15" s="17">
        <f t="shared" si="3"/>
        <v>23.265809545987505</v>
      </c>
    </row>
    <row r="16" spans="1:15" ht="49.5" customHeight="1">
      <c r="A16" s="2" t="s">
        <v>32</v>
      </c>
      <c r="B16" s="3" t="s">
        <v>5</v>
      </c>
      <c r="C16" s="3" t="s">
        <v>20</v>
      </c>
      <c r="D16" s="3" t="s">
        <v>22</v>
      </c>
      <c r="E16" s="1" t="s">
        <v>35</v>
      </c>
      <c r="F16" s="3"/>
      <c r="G16" s="8">
        <v>15300.464</v>
      </c>
      <c r="H16" s="9">
        <f>H17+H18+H19+H20</f>
        <v>0</v>
      </c>
      <c r="I16" s="8">
        <f t="shared" si="0"/>
        <v>15300.464</v>
      </c>
      <c r="J16" s="9">
        <f>J17+J18+J19+J20</f>
        <v>-21</v>
      </c>
      <c r="K16" s="8">
        <f t="shared" si="1"/>
        <v>15279.464</v>
      </c>
      <c r="L16" s="9">
        <f>L17+L18+L19+L20</f>
        <v>-53.167999999999999</v>
      </c>
      <c r="M16" s="8">
        <f t="shared" si="2"/>
        <v>15226.296</v>
      </c>
      <c r="N16" s="8">
        <f>N17+N18+N19+N20</f>
        <v>3314.3944099999999</v>
      </c>
      <c r="O16" s="17">
        <f t="shared" si="3"/>
        <v>21.767568488094543</v>
      </c>
    </row>
    <row r="17" spans="1:15" ht="84" customHeight="1">
      <c r="A17" s="2" t="s">
        <v>102</v>
      </c>
      <c r="B17" s="3" t="s">
        <v>5</v>
      </c>
      <c r="C17" s="3" t="s">
        <v>20</v>
      </c>
      <c r="D17" s="3" t="s">
        <v>22</v>
      </c>
      <c r="E17" s="1" t="s">
        <v>35</v>
      </c>
      <c r="F17" s="3">
        <v>100</v>
      </c>
      <c r="G17" s="8">
        <v>15074.137999999999</v>
      </c>
      <c r="H17" s="9"/>
      <c r="I17" s="8">
        <f t="shared" si="0"/>
        <v>15074.137999999999</v>
      </c>
      <c r="J17" s="9">
        <v>0</v>
      </c>
      <c r="K17" s="8">
        <f t="shared" si="1"/>
        <v>15074.137999999999</v>
      </c>
      <c r="L17" s="9">
        <v>-53.167999999999999</v>
      </c>
      <c r="M17" s="8">
        <f t="shared" si="2"/>
        <v>15020.97</v>
      </c>
      <c r="N17" s="8">
        <v>3304.52313</v>
      </c>
      <c r="O17" s="17">
        <f t="shared" si="3"/>
        <v>21.999399040141881</v>
      </c>
    </row>
    <row r="18" spans="1:15" ht="45.75" customHeight="1">
      <c r="A18" s="2" t="s">
        <v>33</v>
      </c>
      <c r="B18" s="3" t="s">
        <v>5</v>
      </c>
      <c r="C18" s="3" t="s">
        <v>20</v>
      </c>
      <c r="D18" s="3" t="s">
        <v>22</v>
      </c>
      <c r="E18" s="1" t="s">
        <v>35</v>
      </c>
      <c r="F18" s="3">
        <v>200</v>
      </c>
      <c r="G18" s="8">
        <v>225.32600000000002</v>
      </c>
      <c r="H18" s="9"/>
      <c r="I18" s="8">
        <f t="shared" si="0"/>
        <v>225.32600000000002</v>
      </c>
      <c r="J18" s="9">
        <v>-21</v>
      </c>
      <c r="K18" s="8">
        <f t="shared" si="1"/>
        <v>204.32600000000002</v>
      </c>
      <c r="L18" s="9"/>
      <c r="M18" s="8">
        <f t="shared" si="2"/>
        <v>204.32600000000002</v>
      </c>
      <c r="N18" s="8">
        <v>9.8712800000000005</v>
      </c>
      <c r="O18" s="17">
        <f t="shared" si="3"/>
        <v>4.8311423901020918</v>
      </c>
    </row>
    <row r="19" spans="1:15" ht="45.75" customHeight="1">
      <c r="A19" s="2" t="s">
        <v>170</v>
      </c>
      <c r="B19" s="3" t="s">
        <v>5</v>
      </c>
      <c r="C19" s="3" t="s">
        <v>20</v>
      </c>
      <c r="D19" s="3" t="s">
        <v>22</v>
      </c>
      <c r="E19" s="1" t="s">
        <v>35</v>
      </c>
      <c r="F19" s="3">
        <v>300</v>
      </c>
      <c r="G19" s="8">
        <v>0</v>
      </c>
      <c r="H19" s="9"/>
      <c r="I19" s="8">
        <f t="shared" si="0"/>
        <v>0</v>
      </c>
      <c r="J19" s="9"/>
      <c r="K19" s="8">
        <f t="shared" si="1"/>
        <v>0</v>
      </c>
      <c r="L19" s="9"/>
      <c r="M19" s="8">
        <f t="shared" si="2"/>
        <v>0</v>
      </c>
      <c r="N19" s="8">
        <v>0</v>
      </c>
      <c r="O19" s="17">
        <v>0</v>
      </c>
    </row>
    <row r="20" spans="1:15" ht="42" customHeight="1">
      <c r="A20" s="2" t="s">
        <v>34</v>
      </c>
      <c r="B20" s="3" t="s">
        <v>5</v>
      </c>
      <c r="C20" s="3" t="s">
        <v>20</v>
      </c>
      <c r="D20" s="3" t="s">
        <v>22</v>
      </c>
      <c r="E20" s="1" t="s">
        <v>35</v>
      </c>
      <c r="F20" s="3">
        <v>800</v>
      </c>
      <c r="G20" s="8">
        <v>1</v>
      </c>
      <c r="H20" s="9"/>
      <c r="I20" s="8">
        <f t="shared" si="0"/>
        <v>1</v>
      </c>
      <c r="J20" s="9"/>
      <c r="K20" s="8">
        <f t="shared" si="1"/>
        <v>1</v>
      </c>
      <c r="L20" s="9"/>
      <c r="M20" s="8">
        <f t="shared" si="2"/>
        <v>1</v>
      </c>
      <c r="N20" s="8">
        <v>0</v>
      </c>
      <c r="O20" s="17">
        <f t="shared" si="3"/>
        <v>0</v>
      </c>
    </row>
    <row r="21" spans="1:15" ht="48.75" customHeight="1">
      <c r="A21" s="10" t="s">
        <v>36</v>
      </c>
      <c r="B21" s="3" t="s">
        <v>5</v>
      </c>
      <c r="C21" s="3" t="s">
        <v>20</v>
      </c>
      <c r="D21" s="3" t="s">
        <v>22</v>
      </c>
      <c r="E21" s="1" t="s">
        <v>37</v>
      </c>
      <c r="F21" s="3"/>
      <c r="G21" s="8">
        <v>894.11484999999993</v>
      </c>
      <c r="H21" s="9">
        <f>H22+H23</f>
        <v>0</v>
      </c>
      <c r="I21" s="8">
        <f t="shared" si="0"/>
        <v>894.11484999999993</v>
      </c>
      <c r="J21" s="9">
        <f>J22+J23</f>
        <v>0</v>
      </c>
      <c r="K21" s="8">
        <f t="shared" si="1"/>
        <v>894.11484999999993</v>
      </c>
      <c r="L21" s="9">
        <f>L22+L23</f>
        <v>0</v>
      </c>
      <c r="M21" s="8">
        <f t="shared" si="2"/>
        <v>894.11484999999993</v>
      </c>
      <c r="N21" s="8">
        <f>N22+N23</f>
        <v>114.14187</v>
      </c>
      <c r="O21" s="17">
        <f t="shared" si="3"/>
        <v>12.765906974926096</v>
      </c>
    </row>
    <row r="22" spans="1:15" ht="85.5" customHeight="1">
      <c r="A22" s="2" t="s">
        <v>102</v>
      </c>
      <c r="B22" s="3" t="s">
        <v>5</v>
      </c>
      <c r="C22" s="3" t="s">
        <v>20</v>
      </c>
      <c r="D22" s="3" t="s">
        <v>22</v>
      </c>
      <c r="E22" s="1" t="s">
        <v>37</v>
      </c>
      <c r="F22" s="3">
        <v>100</v>
      </c>
      <c r="G22" s="8">
        <v>784.03088000000002</v>
      </c>
      <c r="H22" s="9"/>
      <c r="I22" s="8">
        <f t="shared" si="0"/>
        <v>784.03088000000002</v>
      </c>
      <c r="J22" s="9"/>
      <c r="K22" s="8">
        <f t="shared" si="1"/>
        <v>784.03088000000002</v>
      </c>
      <c r="L22" s="9"/>
      <c r="M22" s="8">
        <f t="shared" si="2"/>
        <v>784.03088000000002</v>
      </c>
      <c r="N22" s="8">
        <v>114.14187</v>
      </c>
      <c r="O22" s="17">
        <f t="shared" si="3"/>
        <v>14.558338569521649</v>
      </c>
    </row>
    <row r="23" spans="1:15" ht="51.75" customHeight="1">
      <c r="A23" s="2" t="s">
        <v>33</v>
      </c>
      <c r="B23" s="3" t="s">
        <v>5</v>
      </c>
      <c r="C23" s="3" t="s">
        <v>20</v>
      </c>
      <c r="D23" s="3" t="s">
        <v>22</v>
      </c>
      <c r="E23" s="1" t="s">
        <v>37</v>
      </c>
      <c r="F23" s="3">
        <v>200</v>
      </c>
      <c r="G23" s="8">
        <v>110.08397000000001</v>
      </c>
      <c r="H23" s="9"/>
      <c r="I23" s="8">
        <f t="shared" si="0"/>
        <v>110.08397000000001</v>
      </c>
      <c r="J23" s="9"/>
      <c r="K23" s="8">
        <f t="shared" si="1"/>
        <v>110.08397000000001</v>
      </c>
      <c r="L23" s="9"/>
      <c r="M23" s="8">
        <f t="shared" si="2"/>
        <v>110.08397000000001</v>
      </c>
      <c r="N23" s="8">
        <v>0</v>
      </c>
      <c r="O23" s="17">
        <f t="shared" si="3"/>
        <v>0</v>
      </c>
    </row>
    <row r="24" spans="1:15" ht="52.5" customHeight="1">
      <c r="A24" s="10" t="s">
        <v>49</v>
      </c>
      <c r="B24" s="11" t="s">
        <v>5</v>
      </c>
      <c r="C24" s="3" t="s">
        <v>20</v>
      </c>
      <c r="D24" s="3" t="s">
        <v>23</v>
      </c>
      <c r="E24" s="1" t="s">
        <v>50</v>
      </c>
      <c r="F24" s="11"/>
      <c r="G24" s="8">
        <v>12.097999999999999</v>
      </c>
      <c r="H24" s="9">
        <f>H25</f>
        <v>0</v>
      </c>
      <c r="I24" s="8">
        <f t="shared" si="0"/>
        <v>12.097999999999999</v>
      </c>
      <c r="J24" s="9">
        <f>J25</f>
        <v>0</v>
      </c>
      <c r="K24" s="8">
        <f t="shared" si="1"/>
        <v>12.097999999999999</v>
      </c>
      <c r="L24" s="9">
        <f>L25</f>
        <v>0</v>
      </c>
      <c r="M24" s="8">
        <f t="shared" si="2"/>
        <v>12.097999999999999</v>
      </c>
      <c r="N24" s="8">
        <f>N25</f>
        <v>0</v>
      </c>
      <c r="O24" s="17">
        <f t="shared" si="3"/>
        <v>0</v>
      </c>
    </row>
    <row r="25" spans="1:15" ht="47.25" customHeight="1">
      <c r="A25" s="2" t="s">
        <v>33</v>
      </c>
      <c r="B25" s="11" t="s">
        <v>5</v>
      </c>
      <c r="C25" s="11" t="s">
        <v>20</v>
      </c>
      <c r="D25" s="3" t="s">
        <v>23</v>
      </c>
      <c r="E25" s="1" t="s">
        <v>50</v>
      </c>
      <c r="F25" s="3">
        <v>200</v>
      </c>
      <c r="G25" s="8">
        <v>12.097999999999999</v>
      </c>
      <c r="H25" s="9"/>
      <c r="I25" s="8">
        <f t="shared" si="0"/>
        <v>12.097999999999999</v>
      </c>
      <c r="J25" s="9"/>
      <c r="K25" s="8">
        <f t="shared" si="1"/>
        <v>12.097999999999999</v>
      </c>
      <c r="L25" s="9"/>
      <c r="M25" s="8">
        <f t="shared" si="2"/>
        <v>12.097999999999999</v>
      </c>
      <c r="N25" s="8">
        <v>0</v>
      </c>
      <c r="O25" s="17">
        <f t="shared" si="3"/>
        <v>0</v>
      </c>
    </row>
    <row r="26" spans="1:15" ht="54.75" customHeight="1">
      <c r="A26" s="10" t="s">
        <v>38</v>
      </c>
      <c r="B26" s="3" t="s">
        <v>5</v>
      </c>
      <c r="C26" s="3" t="s">
        <v>20</v>
      </c>
      <c r="D26" s="3" t="s">
        <v>24</v>
      </c>
      <c r="E26" s="1" t="s">
        <v>39</v>
      </c>
      <c r="F26" s="3"/>
      <c r="G26" s="8">
        <v>1433.75</v>
      </c>
      <c r="H26" s="9">
        <f>H27</f>
        <v>0</v>
      </c>
      <c r="I26" s="8">
        <f t="shared" si="0"/>
        <v>1433.75</v>
      </c>
      <c r="J26" s="9">
        <f>J27</f>
        <v>0</v>
      </c>
      <c r="K26" s="8">
        <f t="shared" si="1"/>
        <v>1433.75</v>
      </c>
      <c r="L26" s="9">
        <f>L27</f>
        <v>0</v>
      </c>
      <c r="M26" s="8">
        <f t="shared" si="2"/>
        <v>1433.75</v>
      </c>
      <c r="N26" s="8">
        <f>N27</f>
        <v>0</v>
      </c>
      <c r="O26" s="17">
        <f t="shared" si="3"/>
        <v>0</v>
      </c>
    </row>
    <row r="27" spans="1:15" ht="51" customHeight="1">
      <c r="A27" s="2" t="s">
        <v>33</v>
      </c>
      <c r="B27" s="3" t="s">
        <v>5</v>
      </c>
      <c r="C27" s="3" t="s">
        <v>20</v>
      </c>
      <c r="D27" s="3" t="s">
        <v>24</v>
      </c>
      <c r="E27" s="1" t="s">
        <v>39</v>
      </c>
      <c r="F27" s="3">
        <v>200</v>
      </c>
      <c r="G27" s="8">
        <v>1433.75</v>
      </c>
      <c r="H27" s="9"/>
      <c r="I27" s="8">
        <f t="shared" si="0"/>
        <v>1433.75</v>
      </c>
      <c r="J27" s="9"/>
      <c r="K27" s="8">
        <f t="shared" si="1"/>
        <v>1433.75</v>
      </c>
      <c r="L27" s="9"/>
      <c r="M27" s="8">
        <f t="shared" si="2"/>
        <v>1433.75</v>
      </c>
      <c r="N27" s="8">
        <v>0</v>
      </c>
      <c r="O27" s="17">
        <f t="shared" si="3"/>
        <v>0</v>
      </c>
    </row>
    <row r="28" spans="1:15" ht="41.25" customHeight="1">
      <c r="A28" s="2" t="s">
        <v>40</v>
      </c>
      <c r="B28" s="3" t="s">
        <v>5</v>
      </c>
      <c r="C28" s="3" t="s">
        <v>20</v>
      </c>
      <c r="D28" s="3">
        <v>13</v>
      </c>
      <c r="E28" s="1" t="s">
        <v>41</v>
      </c>
      <c r="F28" s="3"/>
      <c r="G28" s="8">
        <v>66.152000000000001</v>
      </c>
      <c r="H28" s="9">
        <f>H29</f>
        <v>0</v>
      </c>
      <c r="I28" s="8">
        <f t="shared" si="0"/>
        <v>66.152000000000001</v>
      </c>
      <c r="J28" s="9">
        <f>J29</f>
        <v>0</v>
      </c>
      <c r="K28" s="8">
        <f t="shared" si="1"/>
        <v>66.152000000000001</v>
      </c>
      <c r="L28" s="9">
        <f>L29</f>
        <v>0</v>
      </c>
      <c r="M28" s="8">
        <f t="shared" si="2"/>
        <v>66.152000000000001</v>
      </c>
      <c r="N28" s="8">
        <f>N29</f>
        <v>64.066000000000003</v>
      </c>
      <c r="O28" s="17">
        <f t="shared" si="3"/>
        <v>96.846656185754014</v>
      </c>
    </row>
    <row r="29" spans="1:15" ht="42" customHeight="1">
      <c r="A29" s="2" t="s">
        <v>34</v>
      </c>
      <c r="B29" s="3" t="s">
        <v>5</v>
      </c>
      <c r="C29" s="3" t="s">
        <v>20</v>
      </c>
      <c r="D29" s="3">
        <v>13</v>
      </c>
      <c r="E29" s="1" t="s">
        <v>41</v>
      </c>
      <c r="F29" s="3">
        <v>800</v>
      </c>
      <c r="G29" s="8">
        <v>66.152000000000001</v>
      </c>
      <c r="H29" s="9"/>
      <c r="I29" s="8">
        <f t="shared" si="0"/>
        <v>66.152000000000001</v>
      </c>
      <c r="J29" s="9"/>
      <c r="K29" s="8">
        <f t="shared" si="1"/>
        <v>66.152000000000001</v>
      </c>
      <c r="L29" s="9"/>
      <c r="M29" s="8">
        <f t="shared" si="2"/>
        <v>66.152000000000001</v>
      </c>
      <c r="N29" s="8">
        <v>64.066000000000003</v>
      </c>
      <c r="O29" s="17">
        <f t="shared" si="3"/>
        <v>96.846656185754014</v>
      </c>
    </row>
    <row r="30" spans="1:15" ht="99" customHeight="1">
      <c r="A30" s="10" t="s">
        <v>199</v>
      </c>
      <c r="B30" s="3" t="s">
        <v>5</v>
      </c>
      <c r="C30" s="3" t="s">
        <v>20</v>
      </c>
      <c r="D30" s="3">
        <v>13</v>
      </c>
      <c r="E30" s="1" t="s">
        <v>186</v>
      </c>
      <c r="F30" s="3"/>
      <c r="G30" s="8">
        <v>3556.0007500000002</v>
      </c>
      <c r="H30" s="9">
        <f>H31</f>
        <v>0</v>
      </c>
      <c r="I30" s="8">
        <f t="shared" si="0"/>
        <v>3556.0007500000002</v>
      </c>
      <c r="J30" s="9">
        <f>J31</f>
        <v>0</v>
      </c>
      <c r="K30" s="8">
        <f t="shared" si="1"/>
        <v>3556.0007500000002</v>
      </c>
      <c r="L30" s="9">
        <f>L31</f>
        <v>0</v>
      </c>
      <c r="M30" s="8">
        <f t="shared" si="2"/>
        <v>3556.0007500000002</v>
      </c>
      <c r="N30" s="8">
        <f>N31</f>
        <v>934</v>
      </c>
      <c r="O30" s="17">
        <f t="shared" si="3"/>
        <v>26.265461276969639</v>
      </c>
    </row>
    <row r="31" spans="1:15" ht="55.5" customHeight="1">
      <c r="A31" s="2" t="s">
        <v>72</v>
      </c>
      <c r="B31" s="3" t="s">
        <v>5</v>
      </c>
      <c r="C31" s="3" t="s">
        <v>20</v>
      </c>
      <c r="D31" s="3">
        <v>13</v>
      </c>
      <c r="E31" s="1" t="s">
        <v>186</v>
      </c>
      <c r="F31" s="3">
        <v>600</v>
      </c>
      <c r="G31" s="8">
        <v>3556.0007500000002</v>
      </c>
      <c r="H31" s="9"/>
      <c r="I31" s="8">
        <f t="shared" si="0"/>
        <v>3556.0007500000002</v>
      </c>
      <c r="J31" s="9"/>
      <c r="K31" s="8">
        <f t="shared" si="1"/>
        <v>3556.0007500000002</v>
      </c>
      <c r="L31" s="9"/>
      <c r="M31" s="8">
        <f t="shared" si="2"/>
        <v>3556.0007500000002</v>
      </c>
      <c r="N31" s="8">
        <v>934</v>
      </c>
      <c r="O31" s="17">
        <f t="shared" si="3"/>
        <v>26.265461276969639</v>
      </c>
    </row>
    <row r="32" spans="1:15" ht="74.25" customHeight="1">
      <c r="A32" s="4" t="s">
        <v>220</v>
      </c>
      <c r="B32" s="3" t="s">
        <v>5</v>
      </c>
      <c r="C32" s="3" t="s">
        <v>20</v>
      </c>
      <c r="D32" s="3">
        <v>13</v>
      </c>
      <c r="E32" s="1" t="s">
        <v>221</v>
      </c>
      <c r="F32" s="3"/>
      <c r="G32" s="8">
        <v>1345.107</v>
      </c>
      <c r="H32" s="9">
        <f>H33</f>
        <v>0</v>
      </c>
      <c r="I32" s="8">
        <f t="shared" si="0"/>
        <v>1345.107</v>
      </c>
      <c r="J32" s="9">
        <f>J33</f>
        <v>0</v>
      </c>
      <c r="K32" s="8">
        <f t="shared" si="1"/>
        <v>1345.107</v>
      </c>
      <c r="L32" s="9">
        <f>L33</f>
        <v>0</v>
      </c>
      <c r="M32" s="8">
        <f t="shared" si="2"/>
        <v>1345.107</v>
      </c>
      <c r="N32" s="8">
        <f>N33</f>
        <v>0</v>
      </c>
      <c r="O32" s="17">
        <f t="shared" si="3"/>
        <v>0</v>
      </c>
    </row>
    <row r="33" spans="1:15" ht="52.5" customHeight="1">
      <c r="A33" s="2" t="s">
        <v>72</v>
      </c>
      <c r="B33" s="3" t="s">
        <v>5</v>
      </c>
      <c r="C33" s="3" t="s">
        <v>20</v>
      </c>
      <c r="D33" s="3">
        <v>13</v>
      </c>
      <c r="E33" s="1" t="s">
        <v>221</v>
      </c>
      <c r="F33" s="3">
        <v>600</v>
      </c>
      <c r="G33" s="8">
        <v>1345.107</v>
      </c>
      <c r="H33" s="9"/>
      <c r="I33" s="8">
        <f t="shared" si="0"/>
        <v>1345.107</v>
      </c>
      <c r="J33" s="9"/>
      <c r="K33" s="8">
        <f t="shared" si="1"/>
        <v>1345.107</v>
      </c>
      <c r="L33" s="9"/>
      <c r="M33" s="8">
        <f t="shared" si="2"/>
        <v>1345.107</v>
      </c>
      <c r="N33" s="8">
        <v>0</v>
      </c>
      <c r="O33" s="17">
        <f t="shared" si="3"/>
        <v>0</v>
      </c>
    </row>
    <row r="34" spans="1:15" ht="71.25" hidden="1" customHeight="1">
      <c r="A34" s="10" t="s">
        <v>187</v>
      </c>
      <c r="B34" s="3" t="s">
        <v>5</v>
      </c>
      <c r="C34" s="3" t="s">
        <v>20</v>
      </c>
      <c r="D34" s="3">
        <v>13</v>
      </c>
      <c r="E34" s="1" t="s">
        <v>188</v>
      </c>
      <c r="F34" s="3"/>
      <c r="G34" s="8">
        <v>0</v>
      </c>
      <c r="H34" s="9">
        <f>H35</f>
        <v>0</v>
      </c>
      <c r="I34" s="8">
        <f t="shared" si="0"/>
        <v>0</v>
      </c>
      <c r="J34" s="9">
        <f>J35</f>
        <v>0</v>
      </c>
      <c r="K34" s="8">
        <f t="shared" si="1"/>
        <v>0</v>
      </c>
      <c r="L34" s="9">
        <f>L35</f>
        <v>0</v>
      </c>
      <c r="M34" s="8">
        <f t="shared" si="2"/>
        <v>0</v>
      </c>
      <c r="N34" s="8">
        <f>N35</f>
        <v>0</v>
      </c>
      <c r="O34" s="17">
        <v>0</v>
      </c>
    </row>
    <row r="35" spans="1:15" ht="54.75" hidden="1" customHeight="1">
      <c r="A35" s="2" t="s">
        <v>72</v>
      </c>
      <c r="B35" s="3" t="s">
        <v>5</v>
      </c>
      <c r="C35" s="3" t="s">
        <v>20</v>
      </c>
      <c r="D35" s="3">
        <v>13</v>
      </c>
      <c r="E35" s="1" t="s">
        <v>188</v>
      </c>
      <c r="F35" s="3">
        <v>600</v>
      </c>
      <c r="G35" s="8">
        <v>0</v>
      </c>
      <c r="H35" s="9"/>
      <c r="I35" s="8">
        <f t="shared" si="0"/>
        <v>0</v>
      </c>
      <c r="J35" s="9"/>
      <c r="K35" s="8">
        <f t="shared" si="1"/>
        <v>0</v>
      </c>
      <c r="L35" s="9"/>
      <c r="M35" s="8">
        <f t="shared" si="2"/>
        <v>0</v>
      </c>
      <c r="N35" s="8">
        <v>0</v>
      </c>
      <c r="O35" s="17">
        <v>0</v>
      </c>
    </row>
    <row r="36" spans="1:15" ht="54.75" customHeight="1">
      <c r="A36" s="4" t="s">
        <v>257</v>
      </c>
      <c r="B36" s="3" t="s">
        <v>5</v>
      </c>
      <c r="C36" s="3" t="s">
        <v>20</v>
      </c>
      <c r="D36" s="3">
        <v>13</v>
      </c>
      <c r="E36" s="12" t="s">
        <v>258</v>
      </c>
      <c r="F36" s="3"/>
      <c r="G36" s="8">
        <v>25</v>
      </c>
      <c r="H36" s="9">
        <f>H37+H38</f>
        <v>0</v>
      </c>
      <c r="I36" s="8">
        <f t="shared" si="0"/>
        <v>25</v>
      </c>
      <c r="J36" s="9">
        <f>J37+J38</f>
        <v>0</v>
      </c>
      <c r="K36" s="8">
        <f t="shared" si="1"/>
        <v>25</v>
      </c>
      <c r="L36" s="9">
        <f>L37+L38</f>
        <v>0</v>
      </c>
      <c r="M36" s="8">
        <f t="shared" si="2"/>
        <v>25</v>
      </c>
      <c r="N36" s="8">
        <f>N37+N38</f>
        <v>0</v>
      </c>
      <c r="O36" s="17">
        <f t="shared" si="3"/>
        <v>0</v>
      </c>
    </row>
    <row r="37" spans="1:15" ht="54.75" customHeight="1">
      <c r="A37" s="4" t="s">
        <v>102</v>
      </c>
      <c r="B37" s="3" t="s">
        <v>5</v>
      </c>
      <c r="C37" s="3" t="s">
        <v>20</v>
      </c>
      <c r="D37" s="3">
        <v>13</v>
      </c>
      <c r="E37" s="12" t="s">
        <v>258</v>
      </c>
      <c r="F37" s="3">
        <v>100</v>
      </c>
      <c r="G37" s="8">
        <v>25</v>
      </c>
      <c r="H37" s="9"/>
      <c r="I37" s="8">
        <f t="shared" si="0"/>
        <v>25</v>
      </c>
      <c r="J37" s="9"/>
      <c r="K37" s="8">
        <f t="shared" si="1"/>
        <v>25</v>
      </c>
      <c r="L37" s="9"/>
      <c r="M37" s="8">
        <f t="shared" si="2"/>
        <v>25</v>
      </c>
      <c r="N37" s="8">
        <v>0</v>
      </c>
      <c r="O37" s="17">
        <f t="shared" si="3"/>
        <v>0</v>
      </c>
    </row>
    <row r="38" spans="1:15" ht="54.75" hidden="1" customHeight="1">
      <c r="A38" s="4" t="s">
        <v>33</v>
      </c>
      <c r="B38" s="3" t="s">
        <v>5</v>
      </c>
      <c r="C38" s="3" t="s">
        <v>20</v>
      </c>
      <c r="D38" s="3">
        <v>13</v>
      </c>
      <c r="E38" s="12" t="s">
        <v>258</v>
      </c>
      <c r="F38" s="3">
        <v>200</v>
      </c>
      <c r="G38" s="8">
        <v>0</v>
      </c>
      <c r="H38" s="9"/>
      <c r="I38" s="8">
        <f t="shared" si="0"/>
        <v>0</v>
      </c>
      <c r="J38" s="9"/>
      <c r="K38" s="8">
        <f t="shared" si="1"/>
        <v>0</v>
      </c>
      <c r="L38" s="9"/>
      <c r="M38" s="8">
        <f t="shared" si="2"/>
        <v>0</v>
      </c>
      <c r="N38" s="8">
        <v>0</v>
      </c>
      <c r="O38" s="17">
        <v>0</v>
      </c>
    </row>
    <row r="39" spans="1:15" ht="54.75" hidden="1" customHeight="1">
      <c r="A39" s="2" t="s">
        <v>259</v>
      </c>
      <c r="B39" s="3" t="s">
        <v>5</v>
      </c>
      <c r="C39" s="3" t="s">
        <v>20</v>
      </c>
      <c r="D39" s="3">
        <v>13</v>
      </c>
      <c r="E39" s="1" t="s">
        <v>260</v>
      </c>
      <c r="F39" s="3"/>
      <c r="G39" s="8">
        <v>0</v>
      </c>
      <c r="H39" s="9">
        <f>H40</f>
        <v>0</v>
      </c>
      <c r="I39" s="8">
        <f t="shared" si="0"/>
        <v>0</v>
      </c>
      <c r="J39" s="9">
        <f>J40</f>
        <v>0</v>
      </c>
      <c r="K39" s="8">
        <f t="shared" si="1"/>
        <v>0</v>
      </c>
      <c r="L39" s="9">
        <f>L40</f>
        <v>0</v>
      </c>
      <c r="M39" s="8">
        <f t="shared" si="2"/>
        <v>0</v>
      </c>
      <c r="N39" s="8">
        <f>N40</f>
        <v>0</v>
      </c>
      <c r="O39" s="17">
        <v>0</v>
      </c>
    </row>
    <row r="40" spans="1:15" ht="54.75" hidden="1" customHeight="1">
      <c r="A40" s="2" t="s">
        <v>33</v>
      </c>
      <c r="B40" s="3" t="s">
        <v>5</v>
      </c>
      <c r="C40" s="3" t="s">
        <v>20</v>
      </c>
      <c r="D40" s="3">
        <v>13</v>
      </c>
      <c r="E40" s="1" t="s">
        <v>260</v>
      </c>
      <c r="F40" s="3">
        <v>200</v>
      </c>
      <c r="G40" s="8">
        <v>0</v>
      </c>
      <c r="H40" s="9"/>
      <c r="I40" s="8">
        <f t="shared" si="0"/>
        <v>0</v>
      </c>
      <c r="J40" s="9"/>
      <c r="K40" s="8">
        <f t="shared" si="1"/>
        <v>0</v>
      </c>
      <c r="L40" s="9"/>
      <c r="M40" s="8">
        <f t="shared" si="2"/>
        <v>0</v>
      </c>
      <c r="N40" s="8">
        <v>0</v>
      </c>
      <c r="O40" s="17">
        <v>0</v>
      </c>
    </row>
    <row r="41" spans="1:15" ht="57.75" customHeight="1">
      <c r="A41" s="10" t="s">
        <v>198</v>
      </c>
      <c r="B41" s="3" t="s">
        <v>5</v>
      </c>
      <c r="C41" s="3" t="s">
        <v>20</v>
      </c>
      <c r="D41" s="3">
        <v>13</v>
      </c>
      <c r="E41" s="1" t="s">
        <v>42</v>
      </c>
      <c r="F41" s="3"/>
      <c r="G41" s="8">
        <v>11829.378129999999</v>
      </c>
      <c r="H41" s="9">
        <f>H42+H43+H44</f>
        <v>0</v>
      </c>
      <c r="I41" s="8">
        <f t="shared" si="0"/>
        <v>11829.378129999999</v>
      </c>
      <c r="J41" s="9">
        <f>J42+J43+J44</f>
        <v>0</v>
      </c>
      <c r="K41" s="8">
        <f t="shared" si="1"/>
        <v>11829.378129999999</v>
      </c>
      <c r="L41" s="9">
        <f>L42+L43+L44</f>
        <v>0</v>
      </c>
      <c r="M41" s="8">
        <f t="shared" si="2"/>
        <v>11829.378129999999</v>
      </c>
      <c r="N41" s="8">
        <f>N42+N43+N44</f>
        <v>3138.4391000000001</v>
      </c>
      <c r="O41" s="17">
        <f t="shared" si="3"/>
        <v>26.530888314752016</v>
      </c>
    </row>
    <row r="42" spans="1:15" ht="87" customHeight="1">
      <c r="A42" s="2" t="s">
        <v>102</v>
      </c>
      <c r="B42" s="3" t="s">
        <v>5</v>
      </c>
      <c r="C42" s="3" t="s">
        <v>20</v>
      </c>
      <c r="D42" s="3">
        <v>13</v>
      </c>
      <c r="E42" s="1" t="s">
        <v>42</v>
      </c>
      <c r="F42" s="3">
        <v>100</v>
      </c>
      <c r="G42" s="8">
        <v>7241.0809999999992</v>
      </c>
      <c r="H42" s="9"/>
      <c r="I42" s="8">
        <f t="shared" si="0"/>
        <v>7241.0809999999992</v>
      </c>
      <c r="J42" s="9"/>
      <c r="K42" s="8">
        <f t="shared" si="1"/>
        <v>7241.0809999999992</v>
      </c>
      <c r="L42" s="9"/>
      <c r="M42" s="8">
        <f t="shared" si="2"/>
        <v>7241.0809999999992</v>
      </c>
      <c r="N42" s="8">
        <v>1680.25947</v>
      </c>
      <c r="O42" s="17">
        <f t="shared" si="3"/>
        <v>23.204539073654889</v>
      </c>
    </row>
    <row r="43" spans="1:15" ht="51" customHeight="1">
      <c r="A43" s="2" t="s">
        <v>33</v>
      </c>
      <c r="B43" s="3" t="s">
        <v>5</v>
      </c>
      <c r="C43" s="3" t="s">
        <v>20</v>
      </c>
      <c r="D43" s="3">
        <v>13</v>
      </c>
      <c r="E43" s="1" t="s">
        <v>42</v>
      </c>
      <c r="F43" s="3">
        <v>200</v>
      </c>
      <c r="G43" s="8">
        <v>4509.5001299999994</v>
      </c>
      <c r="H43" s="9"/>
      <c r="I43" s="8">
        <f t="shared" si="0"/>
        <v>4509.5001299999994</v>
      </c>
      <c r="J43" s="9"/>
      <c r="K43" s="8">
        <f t="shared" si="1"/>
        <v>4509.5001299999994</v>
      </c>
      <c r="L43" s="9"/>
      <c r="M43" s="8">
        <f t="shared" si="2"/>
        <v>4509.5001299999994</v>
      </c>
      <c r="N43" s="8">
        <v>1458.1796300000001</v>
      </c>
      <c r="O43" s="17">
        <f t="shared" si="3"/>
        <v>32.335726532066879</v>
      </c>
    </row>
    <row r="44" spans="1:15" ht="40.5" customHeight="1">
      <c r="A44" s="2" t="s">
        <v>34</v>
      </c>
      <c r="B44" s="3" t="s">
        <v>5</v>
      </c>
      <c r="C44" s="3" t="s">
        <v>20</v>
      </c>
      <c r="D44" s="3">
        <v>13</v>
      </c>
      <c r="E44" s="1" t="s">
        <v>42</v>
      </c>
      <c r="F44" s="3">
        <v>800</v>
      </c>
      <c r="G44" s="8">
        <v>78.796999999999983</v>
      </c>
      <c r="H44" s="9"/>
      <c r="I44" s="8">
        <f t="shared" si="0"/>
        <v>78.796999999999983</v>
      </c>
      <c r="J44" s="9"/>
      <c r="K44" s="8">
        <f t="shared" si="1"/>
        <v>78.796999999999983</v>
      </c>
      <c r="L44" s="9"/>
      <c r="M44" s="8">
        <f t="shared" si="2"/>
        <v>78.796999999999983</v>
      </c>
      <c r="N44" s="8">
        <v>0</v>
      </c>
      <c r="O44" s="17">
        <f t="shared" si="3"/>
        <v>0</v>
      </c>
    </row>
    <row r="45" spans="1:15" ht="52.5" customHeight="1">
      <c r="A45" s="10" t="s">
        <v>43</v>
      </c>
      <c r="B45" s="3" t="s">
        <v>5</v>
      </c>
      <c r="C45" s="3" t="s">
        <v>20</v>
      </c>
      <c r="D45" s="3">
        <v>13</v>
      </c>
      <c r="E45" s="1" t="s">
        <v>44</v>
      </c>
      <c r="F45" s="3"/>
      <c r="G45" s="8">
        <v>16.016499999999997</v>
      </c>
      <c r="H45" s="9">
        <f>H46</f>
        <v>0</v>
      </c>
      <c r="I45" s="8">
        <f t="shared" si="0"/>
        <v>16.016499999999997</v>
      </c>
      <c r="J45" s="9">
        <f>J46</f>
        <v>0</v>
      </c>
      <c r="K45" s="8">
        <f t="shared" si="1"/>
        <v>16.016499999999997</v>
      </c>
      <c r="L45" s="9">
        <f>L46</f>
        <v>0</v>
      </c>
      <c r="M45" s="8">
        <f t="shared" si="2"/>
        <v>16.016499999999997</v>
      </c>
      <c r="N45" s="8">
        <f>N46</f>
        <v>0</v>
      </c>
      <c r="O45" s="17">
        <f t="shared" si="3"/>
        <v>0</v>
      </c>
    </row>
    <row r="46" spans="1:15" ht="46.5" customHeight="1">
      <c r="A46" s="2" t="s">
        <v>33</v>
      </c>
      <c r="B46" s="3" t="s">
        <v>5</v>
      </c>
      <c r="C46" s="3" t="s">
        <v>20</v>
      </c>
      <c r="D46" s="3">
        <v>13</v>
      </c>
      <c r="E46" s="1" t="s">
        <v>44</v>
      </c>
      <c r="F46" s="3">
        <v>200</v>
      </c>
      <c r="G46" s="8">
        <v>16.016499999999997</v>
      </c>
      <c r="H46" s="9"/>
      <c r="I46" s="8">
        <f t="shared" si="0"/>
        <v>16.016499999999997</v>
      </c>
      <c r="J46" s="9"/>
      <c r="K46" s="8">
        <f t="shared" si="1"/>
        <v>16.016499999999997</v>
      </c>
      <c r="L46" s="9"/>
      <c r="M46" s="8">
        <f t="shared" si="2"/>
        <v>16.016499999999997</v>
      </c>
      <c r="N46" s="8">
        <v>0</v>
      </c>
      <c r="O46" s="17">
        <f t="shared" si="3"/>
        <v>0</v>
      </c>
    </row>
    <row r="47" spans="1:15" ht="59.25" hidden="1" customHeight="1">
      <c r="A47" s="2" t="s">
        <v>45</v>
      </c>
      <c r="B47" s="11" t="s">
        <v>5</v>
      </c>
      <c r="C47" s="11" t="s">
        <v>20</v>
      </c>
      <c r="D47" s="3">
        <v>13</v>
      </c>
      <c r="E47" s="12" t="s">
        <v>46</v>
      </c>
      <c r="F47" s="3"/>
      <c r="G47" s="8">
        <v>0</v>
      </c>
      <c r="H47" s="9">
        <f>H48</f>
        <v>0</v>
      </c>
      <c r="I47" s="8">
        <f t="shared" si="0"/>
        <v>0</v>
      </c>
      <c r="J47" s="9">
        <f>J48</f>
        <v>0</v>
      </c>
      <c r="K47" s="8">
        <f t="shared" si="1"/>
        <v>0</v>
      </c>
      <c r="L47" s="9">
        <f>L48</f>
        <v>0</v>
      </c>
      <c r="M47" s="8">
        <f t="shared" si="2"/>
        <v>0</v>
      </c>
      <c r="N47" s="8">
        <f>N48</f>
        <v>0</v>
      </c>
      <c r="O47" s="17">
        <v>0</v>
      </c>
    </row>
    <row r="48" spans="1:15" ht="49.5" hidden="1" customHeight="1">
      <c r="A48" s="2" t="s">
        <v>33</v>
      </c>
      <c r="B48" s="11" t="s">
        <v>5</v>
      </c>
      <c r="C48" s="11" t="s">
        <v>20</v>
      </c>
      <c r="D48" s="3">
        <v>13</v>
      </c>
      <c r="E48" s="12" t="s">
        <v>46</v>
      </c>
      <c r="F48" s="3">
        <v>200</v>
      </c>
      <c r="G48" s="8">
        <v>0</v>
      </c>
      <c r="H48" s="9"/>
      <c r="I48" s="8">
        <f t="shared" si="0"/>
        <v>0</v>
      </c>
      <c r="J48" s="9"/>
      <c r="K48" s="8">
        <f t="shared" si="1"/>
        <v>0</v>
      </c>
      <c r="L48" s="9"/>
      <c r="M48" s="8">
        <f t="shared" si="2"/>
        <v>0</v>
      </c>
      <c r="N48" s="8">
        <v>0</v>
      </c>
      <c r="O48" s="17">
        <v>0</v>
      </c>
    </row>
    <row r="49" spans="1:15" ht="49.5" hidden="1" customHeight="1">
      <c r="A49" s="2" t="s">
        <v>47</v>
      </c>
      <c r="B49" s="11" t="s">
        <v>5</v>
      </c>
      <c r="C49" s="3" t="s">
        <v>20</v>
      </c>
      <c r="D49" s="3">
        <v>13</v>
      </c>
      <c r="E49" s="12" t="s">
        <v>48</v>
      </c>
      <c r="F49" s="3"/>
      <c r="G49" s="8">
        <v>0</v>
      </c>
      <c r="H49" s="9">
        <f>H50</f>
        <v>0</v>
      </c>
      <c r="I49" s="8">
        <f t="shared" si="0"/>
        <v>0</v>
      </c>
      <c r="J49" s="9">
        <f>J50</f>
        <v>0</v>
      </c>
      <c r="K49" s="8">
        <f t="shared" si="1"/>
        <v>0</v>
      </c>
      <c r="L49" s="9">
        <f>L50</f>
        <v>0</v>
      </c>
      <c r="M49" s="8">
        <f t="shared" si="2"/>
        <v>0</v>
      </c>
      <c r="N49" s="8">
        <f>N50</f>
        <v>0</v>
      </c>
      <c r="O49" s="17">
        <v>0</v>
      </c>
    </row>
    <row r="50" spans="1:15" ht="47.25" hidden="1" customHeight="1">
      <c r="A50" s="2" t="s">
        <v>33</v>
      </c>
      <c r="B50" s="11" t="s">
        <v>5</v>
      </c>
      <c r="C50" s="3" t="s">
        <v>20</v>
      </c>
      <c r="D50" s="3">
        <v>13</v>
      </c>
      <c r="E50" s="12" t="s">
        <v>48</v>
      </c>
      <c r="F50" s="3">
        <v>200</v>
      </c>
      <c r="G50" s="8">
        <v>0</v>
      </c>
      <c r="H50" s="9"/>
      <c r="I50" s="8">
        <f t="shared" si="0"/>
        <v>0</v>
      </c>
      <c r="J50" s="9"/>
      <c r="K50" s="8">
        <f t="shared" si="1"/>
        <v>0</v>
      </c>
      <c r="L50" s="9"/>
      <c r="M50" s="8">
        <f t="shared" si="2"/>
        <v>0</v>
      </c>
      <c r="N50" s="8">
        <v>0</v>
      </c>
      <c r="O50" s="17">
        <v>0</v>
      </c>
    </row>
    <row r="51" spans="1:15" ht="72.75" customHeight="1">
      <c r="A51" s="4" t="s">
        <v>263</v>
      </c>
      <c r="B51" s="11" t="s">
        <v>5</v>
      </c>
      <c r="C51" s="3" t="s">
        <v>20</v>
      </c>
      <c r="D51" s="3">
        <v>13</v>
      </c>
      <c r="E51" s="12" t="s">
        <v>264</v>
      </c>
      <c r="F51" s="3"/>
      <c r="G51" s="8">
        <v>0</v>
      </c>
      <c r="H51" s="9">
        <f>H52</f>
        <v>0</v>
      </c>
      <c r="I51" s="8">
        <f t="shared" si="0"/>
        <v>0</v>
      </c>
      <c r="J51" s="9">
        <f>J52</f>
        <v>0</v>
      </c>
      <c r="K51" s="8">
        <f t="shared" si="1"/>
        <v>0</v>
      </c>
      <c r="L51" s="9">
        <f>L52</f>
        <v>10.5</v>
      </c>
      <c r="M51" s="8">
        <f t="shared" si="2"/>
        <v>10.5</v>
      </c>
      <c r="N51" s="8">
        <f>N52</f>
        <v>0</v>
      </c>
      <c r="O51" s="17">
        <f t="shared" si="3"/>
        <v>0</v>
      </c>
    </row>
    <row r="52" spans="1:15" ht="47.25" customHeight="1">
      <c r="A52" s="4" t="s">
        <v>34</v>
      </c>
      <c r="B52" s="11" t="s">
        <v>5</v>
      </c>
      <c r="C52" s="3" t="s">
        <v>20</v>
      </c>
      <c r="D52" s="3">
        <v>13</v>
      </c>
      <c r="E52" s="12" t="s">
        <v>264</v>
      </c>
      <c r="F52" s="3">
        <v>800</v>
      </c>
      <c r="G52" s="8">
        <v>0</v>
      </c>
      <c r="H52" s="9"/>
      <c r="I52" s="8">
        <f t="shared" si="0"/>
        <v>0</v>
      </c>
      <c r="J52" s="9"/>
      <c r="K52" s="8">
        <f t="shared" si="1"/>
        <v>0</v>
      </c>
      <c r="L52" s="9">
        <v>10.5</v>
      </c>
      <c r="M52" s="8">
        <f t="shared" si="2"/>
        <v>10.5</v>
      </c>
      <c r="N52" s="8">
        <v>0</v>
      </c>
      <c r="O52" s="17">
        <f t="shared" si="3"/>
        <v>0</v>
      </c>
    </row>
    <row r="53" spans="1:15" ht="53.25" customHeight="1">
      <c r="A53" s="2" t="s">
        <v>197</v>
      </c>
      <c r="B53" s="3" t="s">
        <v>5</v>
      </c>
      <c r="C53" s="3" t="s">
        <v>21</v>
      </c>
      <c r="D53" s="3" t="s">
        <v>28</v>
      </c>
      <c r="E53" s="1" t="s">
        <v>51</v>
      </c>
      <c r="F53" s="3"/>
      <c r="G53" s="8">
        <v>1384.6014999999998</v>
      </c>
      <c r="H53" s="9">
        <f>H54+H55+H56</f>
        <v>0</v>
      </c>
      <c r="I53" s="8">
        <f t="shared" si="0"/>
        <v>1384.6014999999998</v>
      </c>
      <c r="J53" s="9">
        <f>J54+J55+J56</f>
        <v>0</v>
      </c>
      <c r="K53" s="8">
        <f t="shared" si="1"/>
        <v>1384.6014999999998</v>
      </c>
      <c r="L53" s="9">
        <f>L54+L55+L56</f>
        <v>0</v>
      </c>
      <c r="M53" s="8">
        <f t="shared" si="2"/>
        <v>1384.6014999999998</v>
      </c>
      <c r="N53" s="8">
        <f>N54+N55+N56</f>
        <v>329.19542000000001</v>
      </c>
      <c r="O53" s="17">
        <f t="shared" si="3"/>
        <v>23.775463192839243</v>
      </c>
    </row>
    <row r="54" spans="1:15" ht="90.75" customHeight="1">
      <c r="A54" s="2" t="s">
        <v>102</v>
      </c>
      <c r="B54" s="3" t="s">
        <v>5</v>
      </c>
      <c r="C54" s="3" t="s">
        <v>21</v>
      </c>
      <c r="D54" s="3" t="s">
        <v>28</v>
      </c>
      <c r="E54" s="1" t="s">
        <v>51</v>
      </c>
      <c r="F54" s="3">
        <v>100</v>
      </c>
      <c r="G54" s="8">
        <v>1312.2864999999999</v>
      </c>
      <c r="H54" s="9"/>
      <c r="I54" s="8">
        <f t="shared" si="0"/>
        <v>1312.2864999999999</v>
      </c>
      <c r="J54" s="9"/>
      <c r="K54" s="8">
        <f t="shared" si="1"/>
        <v>1312.2864999999999</v>
      </c>
      <c r="L54" s="9"/>
      <c r="M54" s="8">
        <f t="shared" si="2"/>
        <v>1312.2864999999999</v>
      </c>
      <c r="N54" s="8">
        <v>313.48408000000001</v>
      </c>
      <c r="O54" s="17">
        <f t="shared" si="3"/>
        <v>23.888387177647566</v>
      </c>
    </row>
    <row r="55" spans="1:15" ht="49.5" customHeight="1">
      <c r="A55" s="2" t="s">
        <v>33</v>
      </c>
      <c r="B55" s="3" t="s">
        <v>5</v>
      </c>
      <c r="C55" s="3" t="s">
        <v>21</v>
      </c>
      <c r="D55" s="3" t="s">
        <v>28</v>
      </c>
      <c r="E55" s="1" t="s">
        <v>51</v>
      </c>
      <c r="F55" s="3">
        <v>200</v>
      </c>
      <c r="G55" s="8">
        <v>72.215000000000003</v>
      </c>
      <c r="H55" s="9"/>
      <c r="I55" s="8">
        <f t="shared" si="0"/>
        <v>72.215000000000003</v>
      </c>
      <c r="J55" s="9"/>
      <c r="K55" s="8">
        <f t="shared" si="1"/>
        <v>72.215000000000003</v>
      </c>
      <c r="L55" s="9"/>
      <c r="M55" s="8">
        <f t="shared" si="2"/>
        <v>72.215000000000003</v>
      </c>
      <c r="N55" s="8">
        <v>15.71134</v>
      </c>
      <c r="O55" s="17">
        <f t="shared" si="3"/>
        <v>21.756338710794154</v>
      </c>
    </row>
    <row r="56" spans="1:15" ht="38.25" customHeight="1">
      <c r="A56" s="2" t="s">
        <v>34</v>
      </c>
      <c r="B56" s="3" t="s">
        <v>5</v>
      </c>
      <c r="C56" s="3" t="s">
        <v>21</v>
      </c>
      <c r="D56" s="3" t="s">
        <v>28</v>
      </c>
      <c r="E56" s="1" t="s">
        <v>51</v>
      </c>
      <c r="F56" s="3">
        <v>800</v>
      </c>
      <c r="G56" s="8">
        <v>0.10000000000000009</v>
      </c>
      <c r="H56" s="9"/>
      <c r="I56" s="8">
        <f t="shared" si="0"/>
        <v>0.10000000000000009</v>
      </c>
      <c r="J56" s="9"/>
      <c r="K56" s="8">
        <f t="shared" si="1"/>
        <v>0.10000000000000009</v>
      </c>
      <c r="L56" s="9"/>
      <c r="M56" s="8">
        <f t="shared" si="2"/>
        <v>0.10000000000000009</v>
      </c>
      <c r="N56" s="8">
        <v>0</v>
      </c>
      <c r="O56" s="17">
        <f t="shared" si="3"/>
        <v>0</v>
      </c>
    </row>
    <row r="57" spans="1:15" ht="49.5" hidden="1" customHeight="1">
      <c r="A57" s="10" t="s">
        <v>209</v>
      </c>
      <c r="B57" s="3" t="s">
        <v>5</v>
      </c>
      <c r="C57" s="3" t="s">
        <v>21</v>
      </c>
      <c r="D57" s="3" t="s">
        <v>28</v>
      </c>
      <c r="E57" s="1" t="s">
        <v>210</v>
      </c>
      <c r="F57" s="3"/>
      <c r="G57" s="8">
        <v>0</v>
      </c>
      <c r="H57" s="9">
        <f>H58</f>
        <v>0</v>
      </c>
      <c r="I57" s="8">
        <f t="shared" si="0"/>
        <v>0</v>
      </c>
      <c r="J57" s="9">
        <f>J58</f>
        <v>0</v>
      </c>
      <c r="K57" s="8">
        <f t="shared" si="1"/>
        <v>0</v>
      </c>
      <c r="L57" s="9">
        <f>L58</f>
        <v>0</v>
      </c>
      <c r="M57" s="8">
        <f t="shared" si="2"/>
        <v>0</v>
      </c>
      <c r="N57" s="8">
        <f>N58</f>
        <v>0</v>
      </c>
      <c r="O57" s="17">
        <v>0</v>
      </c>
    </row>
    <row r="58" spans="1:15" ht="52.5" hidden="1" customHeight="1">
      <c r="A58" s="2" t="s">
        <v>33</v>
      </c>
      <c r="B58" s="3" t="s">
        <v>5</v>
      </c>
      <c r="C58" s="3" t="s">
        <v>21</v>
      </c>
      <c r="D58" s="3" t="s">
        <v>28</v>
      </c>
      <c r="E58" s="1" t="s">
        <v>210</v>
      </c>
      <c r="F58" s="3">
        <v>200</v>
      </c>
      <c r="G58" s="8">
        <v>0</v>
      </c>
      <c r="H58" s="9"/>
      <c r="I58" s="8">
        <f t="shared" si="0"/>
        <v>0</v>
      </c>
      <c r="J58" s="9"/>
      <c r="K58" s="8">
        <f t="shared" si="1"/>
        <v>0</v>
      </c>
      <c r="L58" s="9"/>
      <c r="M58" s="8">
        <f t="shared" si="2"/>
        <v>0</v>
      </c>
      <c r="N58" s="8">
        <v>0</v>
      </c>
      <c r="O58" s="17">
        <v>0</v>
      </c>
    </row>
    <row r="59" spans="1:15" ht="129" customHeight="1">
      <c r="A59" s="2" t="s">
        <v>195</v>
      </c>
      <c r="B59" s="3" t="s">
        <v>5</v>
      </c>
      <c r="C59" s="3" t="s">
        <v>22</v>
      </c>
      <c r="D59" s="3" t="s">
        <v>23</v>
      </c>
      <c r="E59" s="12" t="s">
        <v>52</v>
      </c>
      <c r="F59" s="3"/>
      <c r="G59" s="8">
        <v>40.240879999999997</v>
      </c>
      <c r="H59" s="9">
        <f>H60</f>
        <v>0</v>
      </c>
      <c r="I59" s="8">
        <f t="shared" si="0"/>
        <v>40.240879999999997</v>
      </c>
      <c r="J59" s="9">
        <f>J60</f>
        <v>0</v>
      </c>
      <c r="K59" s="8">
        <f t="shared" si="1"/>
        <v>40.240879999999997</v>
      </c>
      <c r="L59" s="9">
        <f>L60</f>
        <v>0</v>
      </c>
      <c r="M59" s="8">
        <f t="shared" si="2"/>
        <v>40.240879999999997</v>
      </c>
      <c r="N59" s="8">
        <f>N60</f>
        <v>0</v>
      </c>
      <c r="O59" s="17">
        <f t="shared" si="3"/>
        <v>0</v>
      </c>
    </row>
    <row r="60" spans="1:15" ht="48" customHeight="1">
      <c r="A60" s="2" t="s">
        <v>33</v>
      </c>
      <c r="B60" s="3" t="s">
        <v>5</v>
      </c>
      <c r="C60" s="3" t="s">
        <v>22</v>
      </c>
      <c r="D60" s="3" t="s">
        <v>23</v>
      </c>
      <c r="E60" s="12" t="s">
        <v>52</v>
      </c>
      <c r="F60" s="3">
        <v>200</v>
      </c>
      <c r="G60" s="8">
        <v>40.240879999999997</v>
      </c>
      <c r="H60" s="9"/>
      <c r="I60" s="8">
        <f t="shared" si="0"/>
        <v>40.240879999999997</v>
      </c>
      <c r="J60" s="9"/>
      <c r="K60" s="8">
        <f t="shared" si="1"/>
        <v>40.240879999999997</v>
      </c>
      <c r="L60" s="9"/>
      <c r="M60" s="8">
        <f t="shared" si="2"/>
        <v>40.240879999999997</v>
      </c>
      <c r="N60" s="8">
        <v>0</v>
      </c>
      <c r="O60" s="17">
        <f t="shared" si="3"/>
        <v>0</v>
      </c>
    </row>
    <row r="61" spans="1:15" ht="88.5" customHeight="1">
      <c r="A61" s="2" t="s">
        <v>226</v>
      </c>
      <c r="B61" s="3" t="s">
        <v>5</v>
      </c>
      <c r="C61" s="3" t="s">
        <v>22</v>
      </c>
      <c r="D61" s="3" t="s">
        <v>23</v>
      </c>
      <c r="E61" s="12" t="s">
        <v>227</v>
      </c>
      <c r="F61" s="3"/>
      <c r="G61" s="8">
        <v>0</v>
      </c>
      <c r="H61" s="9">
        <f>H62</f>
        <v>0</v>
      </c>
      <c r="I61" s="8">
        <f t="shared" si="0"/>
        <v>0</v>
      </c>
      <c r="J61" s="9">
        <f>J62</f>
        <v>150</v>
      </c>
      <c r="K61" s="8">
        <f t="shared" si="1"/>
        <v>150</v>
      </c>
      <c r="L61" s="9">
        <f>L62</f>
        <v>0</v>
      </c>
      <c r="M61" s="8">
        <f t="shared" si="2"/>
        <v>150</v>
      </c>
      <c r="N61" s="8">
        <f>N62</f>
        <v>0</v>
      </c>
      <c r="O61" s="17">
        <f t="shared" si="3"/>
        <v>0</v>
      </c>
    </row>
    <row r="62" spans="1:15" ht="48" customHeight="1">
      <c r="A62" s="2" t="s">
        <v>33</v>
      </c>
      <c r="B62" s="3" t="s">
        <v>5</v>
      </c>
      <c r="C62" s="3" t="s">
        <v>22</v>
      </c>
      <c r="D62" s="3" t="s">
        <v>23</v>
      </c>
      <c r="E62" s="12" t="s">
        <v>227</v>
      </c>
      <c r="F62" s="3">
        <v>200</v>
      </c>
      <c r="G62" s="8">
        <v>0</v>
      </c>
      <c r="H62" s="9"/>
      <c r="I62" s="8">
        <f t="shared" si="0"/>
        <v>0</v>
      </c>
      <c r="J62" s="9">
        <v>150</v>
      </c>
      <c r="K62" s="8">
        <f t="shared" si="1"/>
        <v>150</v>
      </c>
      <c r="L62" s="9"/>
      <c r="M62" s="8">
        <f t="shared" si="2"/>
        <v>150</v>
      </c>
      <c r="N62" s="8">
        <v>0</v>
      </c>
      <c r="O62" s="17">
        <f t="shared" si="3"/>
        <v>0</v>
      </c>
    </row>
    <row r="63" spans="1:15" ht="42" customHeight="1">
      <c r="A63" s="10" t="s">
        <v>207</v>
      </c>
      <c r="B63" s="3" t="s">
        <v>5</v>
      </c>
      <c r="C63" s="3" t="s">
        <v>22</v>
      </c>
      <c r="D63" s="3" t="s">
        <v>25</v>
      </c>
      <c r="E63" s="1" t="s">
        <v>208</v>
      </c>
      <c r="F63" s="3"/>
      <c r="G63" s="8">
        <v>0</v>
      </c>
      <c r="H63" s="9">
        <f>H64+H65</f>
        <v>0</v>
      </c>
      <c r="I63" s="8">
        <f t="shared" si="0"/>
        <v>0</v>
      </c>
      <c r="J63" s="9">
        <f>J64+J65</f>
        <v>54.122599999999998</v>
      </c>
      <c r="K63" s="8">
        <f t="shared" si="1"/>
        <v>54.122599999999998</v>
      </c>
      <c r="L63" s="9">
        <f>L64+L65</f>
        <v>-54.116599999999998</v>
      </c>
      <c r="M63" s="8">
        <f t="shared" si="2"/>
        <v>6.0000000000002274E-3</v>
      </c>
      <c r="N63" s="8">
        <f>N64+N65</f>
        <v>0</v>
      </c>
      <c r="O63" s="17">
        <f>N63/M63*100</f>
        <v>0</v>
      </c>
    </row>
    <row r="64" spans="1:15" ht="45" customHeight="1">
      <c r="A64" s="2" t="s">
        <v>33</v>
      </c>
      <c r="B64" s="3" t="s">
        <v>5</v>
      </c>
      <c r="C64" s="3" t="s">
        <v>22</v>
      </c>
      <c r="D64" s="3" t="s">
        <v>25</v>
      </c>
      <c r="E64" s="1" t="s">
        <v>208</v>
      </c>
      <c r="F64" s="3">
        <v>200</v>
      </c>
      <c r="G64" s="8">
        <v>0</v>
      </c>
      <c r="H64" s="9"/>
      <c r="I64" s="8">
        <f t="shared" si="0"/>
        <v>0</v>
      </c>
      <c r="J64" s="9">
        <v>6.0000000000000001E-3</v>
      </c>
      <c r="K64" s="8">
        <f t="shared" si="1"/>
        <v>6.0000000000000001E-3</v>
      </c>
      <c r="L64" s="9"/>
      <c r="M64" s="8">
        <f t="shared" si="2"/>
        <v>6.0000000000000001E-3</v>
      </c>
      <c r="N64" s="8">
        <v>0</v>
      </c>
      <c r="O64" s="17">
        <f t="shared" si="3"/>
        <v>0</v>
      </c>
    </row>
    <row r="65" spans="1:15" ht="45" hidden="1" customHeight="1">
      <c r="A65" s="10" t="s">
        <v>34</v>
      </c>
      <c r="B65" s="3" t="s">
        <v>5</v>
      </c>
      <c r="C65" s="3" t="s">
        <v>22</v>
      </c>
      <c r="D65" s="3" t="s">
        <v>25</v>
      </c>
      <c r="E65" s="1" t="s">
        <v>208</v>
      </c>
      <c r="F65" s="3">
        <v>800</v>
      </c>
      <c r="G65" s="8">
        <v>0</v>
      </c>
      <c r="H65" s="9"/>
      <c r="I65" s="8">
        <f t="shared" si="0"/>
        <v>0</v>
      </c>
      <c r="J65" s="9">
        <v>54.116599999999998</v>
      </c>
      <c r="K65" s="8">
        <f t="shared" si="1"/>
        <v>54.116599999999998</v>
      </c>
      <c r="L65" s="9">
        <v>-54.116599999999998</v>
      </c>
      <c r="M65" s="8">
        <f t="shared" si="2"/>
        <v>0</v>
      </c>
      <c r="N65" s="8">
        <v>0</v>
      </c>
      <c r="O65" s="17">
        <v>0</v>
      </c>
    </row>
    <row r="66" spans="1:15" ht="44.25" customHeight="1">
      <c r="A66" s="10" t="s">
        <v>53</v>
      </c>
      <c r="B66" s="3" t="s">
        <v>5</v>
      </c>
      <c r="C66" s="3" t="s">
        <v>22</v>
      </c>
      <c r="D66" s="3" t="s">
        <v>28</v>
      </c>
      <c r="E66" s="1" t="s">
        <v>231</v>
      </c>
      <c r="F66" s="3"/>
      <c r="G66" s="8">
        <v>2868.6219999999994</v>
      </c>
      <c r="H66" s="9">
        <f>H67</f>
        <v>0</v>
      </c>
      <c r="I66" s="8">
        <f t="shared" si="0"/>
        <v>2868.6219999999994</v>
      </c>
      <c r="J66" s="9">
        <f>J67</f>
        <v>0</v>
      </c>
      <c r="K66" s="8">
        <f t="shared" si="1"/>
        <v>2868.6219999999994</v>
      </c>
      <c r="L66" s="9">
        <f>L67</f>
        <v>0</v>
      </c>
      <c r="M66" s="8">
        <f t="shared" si="2"/>
        <v>2868.6219999999994</v>
      </c>
      <c r="N66" s="8">
        <f>N67</f>
        <v>374</v>
      </c>
      <c r="O66" s="17">
        <f t="shared" si="3"/>
        <v>13.037618759111522</v>
      </c>
    </row>
    <row r="67" spans="1:15" ht="46.5" customHeight="1">
      <c r="A67" s="2" t="s">
        <v>33</v>
      </c>
      <c r="B67" s="3" t="s">
        <v>5</v>
      </c>
      <c r="C67" s="3" t="s">
        <v>22</v>
      </c>
      <c r="D67" s="3" t="s">
        <v>28</v>
      </c>
      <c r="E67" s="1" t="s">
        <v>231</v>
      </c>
      <c r="F67" s="3">
        <v>200</v>
      </c>
      <c r="G67" s="8">
        <v>2868.6219999999994</v>
      </c>
      <c r="H67" s="9"/>
      <c r="I67" s="8">
        <f t="shared" si="0"/>
        <v>2868.6219999999994</v>
      </c>
      <c r="J67" s="9"/>
      <c r="K67" s="8">
        <f t="shared" si="1"/>
        <v>2868.6219999999994</v>
      </c>
      <c r="L67" s="9"/>
      <c r="M67" s="8">
        <f t="shared" si="2"/>
        <v>2868.6219999999994</v>
      </c>
      <c r="N67" s="8">
        <v>374</v>
      </c>
      <c r="O67" s="17">
        <f t="shared" si="3"/>
        <v>13.037618759111522</v>
      </c>
    </row>
    <row r="68" spans="1:15" ht="46.5" customHeight="1">
      <c r="A68" s="10" t="s">
        <v>53</v>
      </c>
      <c r="B68" s="3" t="s">
        <v>5</v>
      </c>
      <c r="C68" s="3" t="s">
        <v>22</v>
      </c>
      <c r="D68" s="3" t="s">
        <v>28</v>
      </c>
      <c r="E68" s="1" t="s">
        <v>54</v>
      </c>
      <c r="F68" s="3"/>
      <c r="G68" s="8">
        <v>13793</v>
      </c>
      <c r="H68" s="9">
        <f>H69</f>
        <v>0</v>
      </c>
      <c r="I68" s="8">
        <f t="shared" si="0"/>
        <v>13793</v>
      </c>
      <c r="J68" s="9">
        <f>J69</f>
        <v>0</v>
      </c>
      <c r="K68" s="8">
        <f t="shared" si="1"/>
        <v>13793</v>
      </c>
      <c r="L68" s="9">
        <f>L69</f>
        <v>0</v>
      </c>
      <c r="M68" s="8">
        <f t="shared" si="2"/>
        <v>13793</v>
      </c>
      <c r="N68" s="8">
        <f>N69</f>
        <v>2920</v>
      </c>
      <c r="O68" s="17">
        <f t="shared" si="3"/>
        <v>21.170158776190824</v>
      </c>
    </row>
    <row r="69" spans="1:15" ht="42.75" customHeight="1">
      <c r="A69" s="10" t="s">
        <v>34</v>
      </c>
      <c r="B69" s="3" t="s">
        <v>5</v>
      </c>
      <c r="C69" s="3" t="s">
        <v>22</v>
      </c>
      <c r="D69" s="3" t="s">
        <v>28</v>
      </c>
      <c r="E69" s="1" t="s">
        <v>54</v>
      </c>
      <c r="F69" s="3">
        <v>800</v>
      </c>
      <c r="G69" s="8">
        <v>13793</v>
      </c>
      <c r="H69" s="9"/>
      <c r="I69" s="8">
        <f t="shared" si="0"/>
        <v>13793</v>
      </c>
      <c r="J69" s="9"/>
      <c r="K69" s="8">
        <f t="shared" si="1"/>
        <v>13793</v>
      </c>
      <c r="L69" s="9"/>
      <c r="M69" s="8">
        <f t="shared" si="2"/>
        <v>13793</v>
      </c>
      <c r="N69" s="8">
        <v>2920</v>
      </c>
      <c r="O69" s="17">
        <f t="shared" si="3"/>
        <v>21.170158776190824</v>
      </c>
    </row>
    <row r="70" spans="1:15" ht="41.25" hidden="1" customHeight="1">
      <c r="A70" s="10" t="s">
        <v>261</v>
      </c>
      <c r="B70" s="3" t="s">
        <v>5</v>
      </c>
      <c r="C70" s="3" t="s">
        <v>22</v>
      </c>
      <c r="D70" s="3" t="s">
        <v>28</v>
      </c>
      <c r="E70" s="1" t="s">
        <v>262</v>
      </c>
      <c r="F70" s="3"/>
      <c r="G70" s="8">
        <v>0</v>
      </c>
      <c r="H70" s="9">
        <f>H71</f>
        <v>0</v>
      </c>
      <c r="I70" s="8">
        <f t="shared" si="0"/>
        <v>0</v>
      </c>
      <c r="J70" s="9">
        <f>J71</f>
        <v>0</v>
      </c>
      <c r="K70" s="8">
        <f t="shared" si="1"/>
        <v>0</v>
      </c>
      <c r="L70" s="9">
        <f>L71</f>
        <v>0</v>
      </c>
      <c r="M70" s="8">
        <f t="shared" si="2"/>
        <v>0</v>
      </c>
      <c r="N70" s="8">
        <f>N71</f>
        <v>0</v>
      </c>
      <c r="O70" s="17">
        <v>0</v>
      </c>
    </row>
    <row r="71" spans="1:15" ht="43.5" hidden="1" customHeight="1">
      <c r="A71" s="2" t="s">
        <v>33</v>
      </c>
      <c r="B71" s="3" t="s">
        <v>5</v>
      </c>
      <c r="C71" s="3" t="s">
        <v>22</v>
      </c>
      <c r="D71" s="3" t="s">
        <v>28</v>
      </c>
      <c r="E71" s="1" t="s">
        <v>262</v>
      </c>
      <c r="F71" s="3">
        <v>200</v>
      </c>
      <c r="G71" s="8">
        <v>0</v>
      </c>
      <c r="H71" s="9"/>
      <c r="I71" s="8">
        <f t="shared" si="0"/>
        <v>0</v>
      </c>
      <c r="J71" s="9"/>
      <c r="K71" s="8">
        <f t="shared" si="1"/>
        <v>0</v>
      </c>
      <c r="L71" s="9"/>
      <c r="M71" s="8">
        <f t="shared" si="2"/>
        <v>0</v>
      </c>
      <c r="N71" s="8">
        <v>0</v>
      </c>
      <c r="O71" s="17">
        <v>0</v>
      </c>
    </row>
    <row r="72" spans="1:15" ht="81" customHeight="1">
      <c r="A72" s="10" t="s">
        <v>230</v>
      </c>
      <c r="B72" s="3" t="s">
        <v>5</v>
      </c>
      <c r="C72" s="3" t="s">
        <v>22</v>
      </c>
      <c r="D72" s="3" t="s">
        <v>28</v>
      </c>
      <c r="E72" s="1" t="s">
        <v>241</v>
      </c>
      <c r="F72" s="3"/>
      <c r="G72" s="8">
        <v>0</v>
      </c>
      <c r="H72" s="9">
        <f>H73</f>
        <v>0</v>
      </c>
      <c r="I72" s="8">
        <f t="shared" si="0"/>
        <v>0</v>
      </c>
      <c r="J72" s="9">
        <f>J73</f>
        <v>562.64117999999996</v>
      </c>
      <c r="K72" s="8">
        <f t="shared" si="1"/>
        <v>562.64117999999996</v>
      </c>
      <c r="L72" s="9">
        <f>L73</f>
        <v>0</v>
      </c>
      <c r="M72" s="8">
        <f t="shared" si="2"/>
        <v>562.64117999999996</v>
      </c>
      <c r="N72" s="8">
        <f>N73</f>
        <v>0</v>
      </c>
      <c r="O72" s="17">
        <f t="shared" si="3"/>
        <v>0</v>
      </c>
    </row>
    <row r="73" spans="1:15" ht="51.75" customHeight="1">
      <c r="A73" s="2" t="s">
        <v>33</v>
      </c>
      <c r="B73" s="3" t="s">
        <v>5</v>
      </c>
      <c r="C73" s="3" t="s">
        <v>22</v>
      </c>
      <c r="D73" s="3" t="s">
        <v>28</v>
      </c>
      <c r="E73" s="1" t="s">
        <v>241</v>
      </c>
      <c r="F73" s="3">
        <v>200</v>
      </c>
      <c r="G73" s="8">
        <v>0</v>
      </c>
      <c r="H73" s="9"/>
      <c r="I73" s="8">
        <f t="shared" si="0"/>
        <v>0</v>
      </c>
      <c r="J73" s="9">
        <v>562.64117999999996</v>
      </c>
      <c r="K73" s="8">
        <f t="shared" si="1"/>
        <v>562.64117999999996</v>
      </c>
      <c r="L73" s="9"/>
      <c r="M73" s="8">
        <f t="shared" si="2"/>
        <v>562.64117999999996</v>
      </c>
      <c r="N73" s="8">
        <v>0</v>
      </c>
      <c r="O73" s="17">
        <f t="shared" si="3"/>
        <v>0</v>
      </c>
    </row>
    <row r="74" spans="1:15" ht="38.25" customHeight="1">
      <c r="A74" s="10" t="s">
        <v>55</v>
      </c>
      <c r="B74" s="3" t="s">
        <v>5</v>
      </c>
      <c r="C74" s="3" t="s">
        <v>22</v>
      </c>
      <c r="D74" s="3">
        <v>10</v>
      </c>
      <c r="E74" s="1" t="s">
        <v>56</v>
      </c>
      <c r="F74" s="3"/>
      <c r="G74" s="8">
        <v>585.03199999999993</v>
      </c>
      <c r="H74" s="9">
        <f>H75+H76</f>
        <v>0</v>
      </c>
      <c r="I74" s="8">
        <f t="shared" si="0"/>
        <v>585.03199999999993</v>
      </c>
      <c r="J74" s="9">
        <f>J75+J76</f>
        <v>21</v>
      </c>
      <c r="K74" s="8">
        <f t="shared" si="1"/>
        <v>606.03199999999993</v>
      </c>
      <c r="L74" s="9">
        <f>L75+L76</f>
        <v>0</v>
      </c>
      <c r="M74" s="8">
        <f t="shared" si="2"/>
        <v>606.03199999999993</v>
      </c>
      <c r="N74" s="8">
        <f>N75+N76</f>
        <v>117.316</v>
      </c>
      <c r="O74" s="17">
        <f t="shared" si="3"/>
        <v>19.358053700134651</v>
      </c>
    </row>
    <row r="75" spans="1:15" ht="84" hidden="1" customHeight="1">
      <c r="A75" s="2" t="s">
        <v>102</v>
      </c>
      <c r="B75" s="3" t="s">
        <v>5</v>
      </c>
      <c r="C75" s="3" t="s">
        <v>22</v>
      </c>
      <c r="D75" s="3">
        <v>10</v>
      </c>
      <c r="E75" s="1" t="s">
        <v>56</v>
      </c>
      <c r="F75" s="3">
        <v>100</v>
      </c>
      <c r="G75" s="8">
        <v>0</v>
      </c>
      <c r="H75" s="9"/>
      <c r="I75" s="8">
        <f t="shared" si="0"/>
        <v>0</v>
      </c>
      <c r="J75" s="9"/>
      <c r="K75" s="8">
        <f t="shared" si="1"/>
        <v>0</v>
      </c>
      <c r="L75" s="9"/>
      <c r="M75" s="8">
        <f t="shared" si="2"/>
        <v>0</v>
      </c>
      <c r="N75" s="8">
        <v>0</v>
      </c>
      <c r="O75" s="17">
        <v>0</v>
      </c>
    </row>
    <row r="76" spans="1:15" ht="46.5" customHeight="1">
      <c r="A76" s="2" t="s">
        <v>33</v>
      </c>
      <c r="B76" s="3" t="s">
        <v>5</v>
      </c>
      <c r="C76" s="3" t="s">
        <v>22</v>
      </c>
      <c r="D76" s="3">
        <v>10</v>
      </c>
      <c r="E76" s="1" t="s">
        <v>56</v>
      </c>
      <c r="F76" s="3">
        <v>200</v>
      </c>
      <c r="G76" s="8">
        <v>585.03199999999993</v>
      </c>
      <c r="H76" s="9"/>
      <c r="I76" s="8">
        <f t="shared" ref="I76:I142" si="4">G76+H76</f>
        <v>585.03199999999993</v>
      </c>
      <c r="J76" s="9">
        <v>21</v>
      </c>
      <c r="K76" s="8">
        <f t="shared" ref="K76:K142" si="5">I76+J76</f>
        <v>606.03199999999993</v>
      </c>
      <c r="L76" s="9"/>
      <c r="M76" s="8">
        <f t="shared" ref="M76:M139" si="6">K76+L76</f>
        <v>606.03199999999993</v>
      </c>
      <c r="N76" s="8">
        <v>117.316</v>
      </c>
      <c r="O76" s="17">
        <f t="shared" ref="O76:O139" si="7">N76/M76*100</f>
        <v>19.358053700134651</v>
      </c>
    </row>
    <row r="77" spans="1:15" ht="66.75" customHeight="1">
      <c r="A77" s="10" t="s">
        <v>57</v>
      </c>
      <c r="B77" s="3" t="s">
        <v>5</v>
      </c>
      <c r="C77" s="3" t="s">
        <v>22</v>
      </c>
      <c r="D77" s="3">
        <v>12</v>
      </c>
      <c r="E77" s="1" t="s">
        <v>58</v>
      </c>
      <c r="F77" s="3"/>
      <c r="G77" s="8">
        <v>50</v>
      </c>
      <c r="H77" s="9">
        <f>H78</f>
        <v>0</v>
      </c>
      <c r="I77" s="8">
        <f t="shared" si="4"/>
        <v>50</v>
      </c>
      <c r="J77" s="9">
        <f>J78</f>
        <v>0</v>
      </c>
      <c r="K77" s="8">
        <f t="shared" si="5"/>
        <v>50</v>
      </c>
      <c r="L77" s="9">
        <f>L78</f>
        <v>0</v>
      </c>
      <c r="M77" s="8">
        <f t="shared" si="6"/>
        <v>50</v>
      </c>
      <c r="N77" s="8">
        <f>N78</f>
        <v>0</v>
      </c>
      <c r="O77" s="17">
        <f t="shared" si="7"/>
        <v>0</v>
      </c>
    </row>
    <row r="78" spans="1:15" ht="47.25" customHeight="1">
      <c r="A78" s="2" t="s">
        <v>34</v>
      </c>
      <c r="B78" s="3" t="s">
        <v>5</v>
      </c>
      <c r="C78" s="3" t="s">
        <v>22</v>
      </c>
      <c r="D78" s="3">
        <v>12</v>
      </c>
      <c r="E78" s="1" t="s">
        <v>58</v>
      </c>
      <c r="F78" s="3">
        <v>800</v>
      </c>
      <c r="G78" s="8">
        <v>50</v>
      </c>
      <c r="H78" s="9"/>
      <c r="I78" s="8">
        <f t="shared" si="4"/>
        <v>50</v>
      </c>
      <c r="J78" s="9"/>
      <c r="K78" s="8">
        <f t="shared" si="5"/>
        <v>50</v>
      </c>
      <c r="L78" s="9"/>
      <c r="M78" s="8">
        <f t="shared" si="6"/>
        <v>50</v>
      </c>
      <c r="N78" s="8">
        <v>0</v>
      </c>
      <c r="O78" s="17">
        <f t="shared" si="7"/>
        <v>0</v>
      </c>
    </row>
    <row r="79" spans="1:15" ht="48" hidden="1" customHeight="1">
      <c r="A79" s="4" t="s">
        <v>291</v>
      </c>
      <c r="B79" s="3" t="s">
        <v>5</v>
      </c>
      <c r="C79" s="3" t="s">
        <v>22</v>
      </c>
      <c r="D79" s="3">
        <v>12</v>
      </c>
      <c r="E79" s="1" t="s">
        <v>292</v>
      </c>
      <c r="F79" s="3"/>
      <c r="G79" s="8">
        <v>0</v>
      </c>
      <c r="H79" s="9">
        <f>H80</f>
        <v>0</v>
      </c>
      <c r="I79" s="8">
        <f t="shared" si="4"/>
        <v>0</v>
      </c>
      <c r="J79" s="9">
        <f>J80</f>
        <v>0</v>
      </c>
      <c r="K79" s="8">
        <f t="shared" si="5"/>
        <v>0</v>
      </c>
      <c r="L79" s="9">
        <f>L80</f>
        <v>0</v>
      </c>
      <c r="M79" s="8">
        <f t="shared" si="6"/>
        <v>0</v>
      </c>
      <c r="N79" s="8">
        <f>N80</f>
        <v>0</v>
      </c>
      <c r="O79" s="17">
        <v>0</v>
      </c>
    </row>
    <row r="80" spans="1:15" ht="35.25" hidden="1" customHeight="1">
      <c r="A80" s="4" t="s">
        <v>34</v>
      </c>
      <c r="B80" s="3" t="s">
        <v>5</v>
      </c>
      <c r="C80" s="3" t="s">
        <v>22</v>
      </c>
      <c r="D80" s="3">
        <v>12</v>
      </c>
      <c r="E80" s="1" t="s">
        <v>292</v>
      </c>
      <c r="F80" s="3">
        <v>800</v>
      </c>
      <c r="G80" s="8">
        <v>0</v>
      </c>
      <c r="H80" s="9"/>
      <c r="I80" s="8">
        <f t="shared" si="4"/>
        <v>0</v>
      </c>
      <c r="J80" s="9"/>
      <c r="K80" s="8">
        <f t="shared" si="5"/>
        <v>0</v>
      </c>
      <c r="L80" s="9"/>
      <c r="M80" s="8">
        <f t="shared" si="6"/>
        <v>0</v>
      </c>
      <c r="N80" s="8">
        <v>0</v>
      </c>
      <c r="O80" s="17">
        <v>0</v>
      </c>
    </row>
    <row r="81" spans="1:15" ht="49.5" customHeight="1">
      <c r="A81" s="2" t="s">
        <v>228</v>
      </c>
      <c r="B81" s="3" t="s">
        <v>5</v>
      </c>
      <c r="C81" s="3" t="s">
        <v>22</v>
      </c>
      <c r="D81" s="3">
        <v>12</v>
      </c>
      <c r="E81" s="12" t="s">
        <v>229</v>
      </c>
      <c r="F81" s="3"/>
      <c r="G81" s="8">
        <v>1000</v>
      </c>
      <c r="H81" s="9">
        <f>H82</f>
        <v>0</v>
      </c>
      <c r="I81" s="8">
        <f t="shared" si="4"/>
        <v>1000</v>
      </c>
      <c r="J81" s="9">
        <f>J82</f>
        <v>0</v>
      </c>
      <c r="K81" s="8">
        <f t="shared" si="5"/>
        <v>1000</v>
      </c>
      <c r="L81" s="9">
        <f>L82</f>
        <v>0</v>
      </c>
      <c r="M81" s="8">
        <f t="shared" si="6"/>
        <v>1000</v>
      </c>
      <c r="N81" s="8">
        <f>N82</f>
        <v>0</v>
      </c>
      <c r="O81" s="17">
        <f t="shared" si="7"/>
        <v>0</v>
      </c>
    </row>
    <row r="82" spans="1:15" ht="49.5" customHeight="1">
      <c r="A82" s="2" t="s">
        <v>33</v>
      </c>
      <c r="B82" s="3" t="s">
        <v>5</v>
      </c>
      <c r="C82" s="3" t="s">
        <v>22</v>
      </c>
      <c r="D82" s="3">
        <v>12</v>
      </c>
      <c r="E82" s="12" t="s">
        <v>229</v>
      </c>
      <c r="F82" s="3">
        <v>200</v>
      </c>
      <c r="G82" s="8">
        <v>1000</v>
      </c>
      <c r="H82" s="9"/>
      <c r="I82" s="8">
        <f t="shared" si="4"/>
        <v>1000</v>
      </c>
      <c r="J82" s="9"/>
      <c r="K82" s="8">
        <f t="shared" si="5"/>
        <v>1000</v>
      </c>
      <c r="L82" s="9"/>
      <c r="M82" s="8">
        <f t="shared" si="6"/>
        <v>1000</v>
      </c>
      <c r="N82" s="8">
        <v>0</v>
      </c>
      <c r="O82" s="17">
        <f t="shared" si="7"/>
        <v>0</v>
      </c>
    </row>
    <row r="83" spans="1:15" ht="49.5" customHeight="1">
      <c r="A83" s="4" t="s">
        <v>296</v>
      </c>
      <c r="B83" s="3" t="s">
        <v>5</v>
      </c>
      <c r="C83" s="3" t="s">
        <v>22</v>
      </c>
      <c r="D83" s="3">
        <v>12</v>
      </c>
      <c r="E83" s="1" t="s">
        <v>297</v>
      </c>
      <c r="F83" s="3"/>
      <c r="G83" s="8">
        <v>100</v>
      </c>
      <c r="H83" s="9">
        <f>H84</f>
        <v>0</v>
      </c>
      <c r="I83" s="8">
        <f t="shared" si="4"/>
        <v>100</v>
      </c>
      <c r="J83" s="9">
        <f>J84</f>
        <v>0</v>
      </c>
      <c r="K83" s="8">
        <f t="shared" si="5"/>
        <v>100</v>
      </c>
      <c r="L83" s="9">
        <f>L84</f>
        <v>0</v>
      </c>
      <c r="M83" s="8">
        <f t="shared" si="6"/>
        <v>100</v>
      </c>
      <c r="N83" s="8">
        <f>N84</f>
        <v>0</v>
      </c>
      <c r="O83" s="17">
        <f t="shared" si="7"/>
        <v>0</v>
      </c>
    </row>
    <row r="84" spans="1:15" ht="49.5" customHeight="1">
      <c r="A84" s="2" t="s">
        <v>33</v>
      </c>
      <c r="B84" s="3" t="s">
        <v>5</v>
      </c>
      <c r="C84" s="3" t="s">
        <v>22</v>
      </c>
      <c r="D84" s="3">
        <v>12</v>
      </c>
      <c r="E84" s="1" t="s">
        <v>297</v>
      </c>
      <c r="F84" s="3">
        <v>200</v>
      </c>
      <c r="G84" s="8">
        <v>100</v>
      </c>
      <c r="H84" s="9"/>
      <c r="I84" s="8">
        <f t="shared" si="4"/>
        <v>100</v>
      </c>
      <c r="J84" s="9"/>
      <c r="K84" s="8">
        <f t="shared" si="5"/>
        <v>100</v>
      </c>
      <c r="L84" s="9"/>
      <c r="M84" s="8">
        <f t="shared" si="6"/>
        <v>100</v>
      </c>
      <c r="N84" s="8">
        <v>0</v>
      </c>
      <c r="O84" s="17">
        <f t="shared" si="7"/>
        <v>0</v>
      </c>
    </row>
    <row r="85" spans="1:15" ht="49.5" hidden="1" customHeight="1">
      <c r="A85" s="4" t="s">
        <v>244</v>
      </c>
      <c r="B85" s="3" t="s">
        <v>5</v>
      </c>
      <c r="C85" s="3" t="s">
        <v>23</v>
      </c>
      <c r="D85" s="3" t="s">
        <v>20</v>
      </c>
      <c r="E85" s="1" t="s">
        <v>245</v>
      </c>
      <c r="F85" s="3"/>
      <c r="G85" s="8">
        <v>0</v>
      </c>
      <c r="H85" s="9">
        <f>H86</f>
        <v>0</v>
      </c>
      <c r="I85" s="8">
        <f t="shared" si="4"/>
        <v>0</v>
      </c>
      <c r="J85" s="9">
        <f>J86</f>
        <v>74.8</v>
      </c>
      <c r="K85" s="8">
        <f t="shared" si="5"/>
        <v>74.8</v>
      </c>
      <c r="L85" s="9">
        <f>L86</f>
        <v>-74.8</v>
      </c>
      <c r="M85" s="8">
        <f t="shared" si="6"/>
        <v>0</v>
      </c>
      <c r="N85" s="8">
        <f>N86</f>
        <v>0</v>
      </c>
      <c r="O85" s="17">
        <v>0</v>
      </c>
    </row>
    <row r="86" spans="1:15" ht="49.5" hidden="1" customHeight="1">
      <c r="A86" s="4" t="s">
        <v>33</v>
      </c>
      <c r="B86" s="3" t="s">
        <v>5</v>
      </c>
      <c r="C86" s="3" t="s">
        <v>23</v>
      </c>
      <c r="D86" s="3" t="s">
        <v>20</v>
      </c>
      <c r="E86" s="1" t="s">
        <v>245</v>
      </c>
      <c r="F86" s="3">
        <v>200</v>
      </c>
      <c r="G86" s="8">
        <v>0</v>
      </c>
      <c r="H86" s="9"/>
      <c r="I86" s="8">
        <f t="shared" si="4"/>
        <v>0</v>
      </c>
      <c r="J86" s="9">
        <v>74.8</v>
      </c>
      <c r="K86" s="8">
        <f t="shared" si="5"/>
        <v>74.8</v>
      </c>
      <c r="L86" s="9">
        <v>-74.8</v>
      </c>
      <c r="M86" s="8">
        <f t="shared" si="6"/>
        <v>0</v>
      </c>
      <c r="N86" s="8">
        <v>0</v>
      </c>
      <c r="O86" s="17">
        <v>0</v>
      </c>
    </row>
    <row r="87" spans="1:15" ht="49.5" hidden="1" customHeight="1">
      <c r="A87" s="4" t="s">
        <v>246</v>
      </c>
      <c r="B87" s="3" t="s">
        <v>5</v>
      </c>
      <c r="C87" s="3" t="s">
        <v>23</v>
      </c>
      <c r="D87" s="3" t="s">
        <v>20</v>
      </c>
      <c r="E87" s="1" t="s">
        <v>247</v>
      </c>
      <c r="F87" s="3"/>
      <c r="G87" s="8">
        <v>0</v>
      </c>
      <c r="H87" s="9">
        <f>H88</f>
        <v>0</v>
      </c>
      <c r="I87" s="8">
        <f t="shared" si="4"/>
        <v>0</v>
      </c>
      <c r="J87" s="9">
        <f>J88</f>
        <v>0</v>
      </c>
      <c r="K87" s="8">
        <f t="shared" si="5"/>
        <v>0</v>
      </c>
      <c r="L87" s="9">
        <f>L88</f>
        <v>0</v>
      </c>
      <c r="M87" s="8">
        <f t="shared" si="6"/>
        <v>0</v>
      </c>
      <c r="N87" s="8">
        <f>N88</f>
        <v>0</v>
      </c>
      <c r="O87" s="17">
        <v>0</v>
      </c>
    </row>
    <row r="88" spans="1:15" ht="49.5" hidden="1" customHeight="1">
      <c r="A88" s="4" t="s">
        <v>33</v>
      </c>
      <c r="B88" s="3" t="s">
        <v>5</v>
      </c>
      <c r="C88" s="3" t="s">
        <v>23</v>
      </c>
      <c r="D88" s="3" t="s">
        <v>20</v>
      </c>
      <c r="E88" s="1" t="s">
        <v>247</v>
      </c>
      <c r="F88" s="3">
        <v>200</v>
      </c>
      <c r="G88" s="8">
        <v>0</v>
      </c>
      <c r="H88" s="9"/>
      <c r="I88" s="8">
        <f t="shared" si="4"/>
        <v>0</v>
      </c>
      <c r="J88" s="9"/>
      <c r="K88" s="8">
        <f t="shared" si="5"/>
        <v>0</v>
      </c>
      <c r="L88" s="9"/>
      <c r="M88" s="8">
        <f t="shared" si="6"/>
        <v>0</v>
      </c>
      <c r="N88" s="8">
        <v>0</v>
      </c>
      <c r="O88" s="17">
        <v>0</v>
      </c>
    </row>
    <row r="89" spans="1:15" ht="49.5" hidden="1" customHeight="1">
      <c r="A89" s="4" t="s">
        <v>248</v>
      </c>
      <c r="B89" s="3" t="s">
        <v>5</v>
      </c>
      <c r="C89" s="3" t="s">
        <v>23</v>
      </c>
      <c r="D89" s="3" t="s">
        <v>20</v>
      </c>
      <c r="E89" s="1" t="s">
        <v>249</v>
      </c>
      <c r="F89" s="3"/>
      <c r="G89" s="8">
        <v>0</v>
      </c>
      <c r="H89" s="9">
        <f>H90</f>
        <v>0</v>
      </c>
      <c r="I89" s="8">
        <f t="shared" si="4"/>
        <v>0</v>
      </c>
      <c r="J89" s="9">
        <f>J90</f>
        <v>0</v>
      </c>
      <c r="K89" s="8">
        <f t="shared" si="5"/>
        <v>0</v>
      </c>
      <c r="L89" s="9">
        <f>L90</f>
        <v>0</v>
      </c>
      <c r="M89" s="8">
        <f t="shared" si="6"/>
        <v>0</v>
      </c>
      <c r="N89" s="8">
        <f>N90</f>
        <v>0</v>
      </c>
      <c r="O89" s="17">
        <v>0</v>
      </c>
    </row>
    <row r="90" spans="1:15" ht="49.5" hidden="1" customHeight="1">
      <c r="A90" s="4" t="s">
        <v>33</v>
      </c>
      <c r="B90" s="3" t="s">
        <v>5</v>
      </c>
      <c r="C90" s="3" t="s">
        <v>23</v>
      </c>
      <c r="D90" s="3" t="s">
        <v>20</v>
      </c>
      <c r="E90" s="1" t="s">
        <v>249</v>
      </c>
      <c r="F90" s="3">
        <v>200</v>
      </c>
      <c r="G90" s="8">
        <v>0</v>
      </c>
      <c r="H90" s="9"/>
      <c r="I90" s="8">
        <f t="shared" si="4"/>
        <v>0</v>
      </c>
      <c r="J90" s="9"/>
      <c r="K90" s="8">
        <f t="shared" si="5"/>
        <v>0</v>
      </c>
      <c r="L90" s="9"/>
      <c r="M90" s="8">
        <f t="shared" si="6"/>
        <v>0</v>
      </c>
      <c r="N90" s="8">
        <v>0</v>
      </c>
      <c r="O90" s="17">
        <v>0</v>
      </c>
    </row>
    <row r="91" spans="1:15" ht="51.75" customHeight="1">
      <c r="A91" s="4" t="s">
        <v>287</v>
      </c>
      <c r="B91" s="3" t="s">
        <v>5</v>
      </c>
      <c r="C91" s="3" t="s">
        <v>23</v>
      </c>
      <c r="D91" s="3" t="s">
        <v>26</v>
      </c>
      <c r="E91" s="1" t="s">
        <v>288</v>
      </c>
      <c r="F91" s="3"/>
      <c r="G91" s="8">
        <v>3021.8185699999999</v>
      </c>
      <c r="H91" s="9">
        <f>H92</f>
        <v>0</v>
      </c>
      <c r="I91" s="8">
        <f t="shared" si="4"/>
        <v>3021.8185699999999</v>
      </c>
      <c r="J91" s="9">
        <f>J92</f>
        <v>0</v>
      </c>
      <c r="K91" s="8">
        <f t="shared" si="5"/>
        <v>3021.8185699999999</v>
      </c>
      <c r="L91" s="9">
        <f>L92</f>
        <v>0</v>
      </c>
      <c r="M91" s="8">
        <f t="shared" si="6"/>
        <v>3021.8185699999999</v>
      </c>
      <c r="N91" s="8">
        <f>N92</f>
        <v>0</v>
      </c>
      <c r="O91" s="17">
        <f t="shared" si="7"/>
        <v>0</v>
      </c>
    </row>
    <row r="92" spans="1:15" ht="49.5" customHeight="1">
      <c r="A92" s="2" t="s">
        <v>194</v>
      </c>
      <c r="B92" s="3" t="s">
        <v>5</v>
      </c>
      <c r="C92" s="3" t="s">
        <v>23</v>
      </c>
      <c r="D92" s="3" t="s">
        <v>26</v>
      </c>
      <c r="E92" s="1" t="s">
        <v>288</v>
      </c>
      <c r="F92" s="3">
        <v>400</v>
      </c>
      <c r="G92" s="8">
        <v>3021.8185699999999</v>
      </c>
      <c r="H92" s="9"/>
      <c r="I92" s="8">
        <f t="shared" si="4"/>
        <v>3021.8185699999999</v>
      </c>
      <c r="J92" s="9"/>
      <c r="K92" s="8">
        <f t="shared" si="5"/>
        <v>3021.8185699999999</v>
      </c>
      <c r="L92" s="9"/>
      <c r="M92" s="8">
        <f t="shared" si="6"/>
        <v>3021.8185699999999</v>
      </c>
      <c r="N92" s="8">
        <v>0</v>
      </c>
      <c r="O92" s="17">
        <f t="shared" si="7"/>
        <v>0</v>
      </c>
    </row>
    <row r="93" spans="1:15" ht="41.25" hidden="1" customHeight="1">
      <c r="A93" s="2" t="s">
        <v>254</v>
      </c>
      <c r="B93" s="3" t="s">
        <v>5</v>
      </c>
      <c r="C93" s="3" t="s">
        <v>23</v>
      </c>
      <c r="D93" s="3" t="s">
        <v>26</v>
      </c>
      <c r="E93" s="1" t="s">
        <v>255</v>
      </c>
      <c r="F93" s="3"/>
      <c r="G93" s="8">
        <v>0</v>
      </c>
      <c r="H93" s="9">
        <f>H94</f>
        <v>0</v>
      </c>
      <c r="I93" s="8">
        <f t="shared" si="4"/>
        <v>0</v>
      </c>
      <c r="J93" s="9">
        <f>J94</f>
        <v>0</v>
      </c>
      <c r="K93" s="8">
        <f t="shared" si="5"/>
        <v>0</v>
      </c>
      <c r="L93" s="9">
        <f>L94</f>
        <v>0</v>
      </c>
      <c r="M93" s="8">
        <f t="shared" si="6"/>
        <v>0</v>
      </c>
      <c r="N93" s="8">
        <f>N94</f>
        <v>0</v>
      </c>
      <c r="O93" s="17">
        <v>0</v>
      </c>
    </row>
    <row r="94" spans="1:15" ht="49.5" hidden="1" customHeight="1">
      <c r="A94" s="2" t="s">
        <v>33</v>
      </c>
      <c r="B94" s="3" t="s">
        <v>5</v>
      </c>
      <c r="C94" s="3" t="s">
        <v>23</v>
      </c>
      <c r="D94" s="3" t="s">
        <v>26</v>
      </c>
      <c r="E94" s="1" t="s">
        <v>255</v>
      </c>
      <c r="F94" s="3">
        <v>200</v>
      </c>
      <c r="G94" s="8">
        <v>0</v>
      </c>
      <c r="H94" s="9"/>
      <c r="I94" s="8">
        <f t="shared" si="4"/>
        <v>0</v>
      </c>
      <c r="J94" s="9"/>
      <c r="K94" s="8">
        <f t="shared" si="5"/>
        <v>0</v>
      </c>
      <c r="L94" s="9"/>
      <c r="M94" s="8">
        <f t="shared" si="6"/>
        <v>0</v>
      </c>
      <c r="N94" s="8">
        <v>0</v>
      </c>
      <c r="O94" s="17">
        <v>0</v>
      </c>
    </row>
    <row r="95" spans="1:15" ht="60.75" customHeight="1">
      <c r="A95" s="10" t="s">
        <v>192</v>
      </c>
      <c r="B95" s="3" t="s">
        <v>5</v>
      </c>
      <c r="C95" s="3" t="s">
        <v>23</v>
      </c>
      <c r="D95" s="3" t="s">
        <v>21</v>
      </c>
      <c r="E95" s="12" t="s">
        <v>193</v>
      </c>
      <c r="F95" s="3"/>
      <c r="G95" s="8">
        <v>28605.95</v>
      </c>
      <c r="H95" s="9">
        <f>H96</f>
        <v>0</v>
      </c>
      <c r="I95" s="8">
        <f t="shared" si="4"/>
        <v>28605.95</v>
      </c>
      <c r="J95" s="9">
        <f>J96</f>
        <v>150</v>
      </c>
      <c r="K95" s="8">
        <f t="shared" si="5"/>
        <v>28755.95</v>
      </c>
      <c r="L95" s="9">
        <f>L96</f>
        <v>0</v>
      </c>
      <c r="M95" s="8">
        <f t="shared" si="6"/>
        <v>28755.95</v>
      </c>
      <c r="N95" s="8">
        <f>N96</f>
        <v>6598.2451899999996</v>
      </c>
      <c r="O95" s="17">
        <f t="shared" si="7"/>
        <v>22.945669296267379</v>
      </c>
    </row>
    <row r="96" spans="1:15" ht="45" customHeight="1">
      <c r="A96" s="13" t="s">
        <v>59</v>
      </c>
      <c r="B96" s="3" t="s">
        <v>5</v>
      </c>
      <c r="C96" s="3" t="s">
        <v>23</v>
      </c>
      <c r="D96" s="3" t="s">
        <v>21</v>
      </c>
      <c r="E96" s="12" t="s">
        <v>193</v>
      </c>
      <c r="F96" s="3">
        <v>800</v>
      </c>
      <c r="G96" s="8">
        <v>28605.95</v>
      </c>
      <c r="H96" s="9"/>
      <c r="I96" s="8">
        <f t="shared" si="4"/>
        <v>28605.95</v>
      </c>
      <c r="J96" s="9">
        <v>150</v>
      </c>
      <c r="K96" s="8">
        <f t="shared" si="5"/>
        <v>28755.95</v>
      </c>
      <c r="L96" s="9"/>
      <c r="M96" s="8">
        <f t="shared" si="6"/>
        <v>28755.95</v>
      </c>
      <c r="N96" s="8">
        <v>6598.2451899999996</v>
      </c>
      <c r="O96" s="17">
        <f t="shared" si="7"/>
        <v>22.945669296267379</v>
      </c>
    </row>
    <row r="97" spans="1:15" ht="45" customHeight="1">
      <c r="A97" s="2" t="s">
        <v>278</v>
      </c>
      <c r="B97" s="3" t="s">
        <v>5</v>
      </c>
      <c r="C97" s="3" t="s">
        <v>23</v>
      </c>
      <c r="D97" s="3" t="s">
        <v>21</v>
      </c>
      <c r="E97" s="12" t="s">
        <v>304</v>
      </c>
      <c r="F97" s="3"/>
      <c r="G97" s="8">
        <v>1264</v>
      </c>
      <c r="H97" s="9">
        <f>H98</f>
        <v>0</v>
      </c>
      <c r="I97" s="8">
        <f t="shared" si="4"/>
        <v>1264</v>
      </c>
      <c r="J97" s="9">
        <f>J98</f>
        <v>17.899999999999999</v>
      </c>
      <c r="K97" s="8">
        <f t="shared" si="5"/>
        <v>1281.9000000000001</v>
      </c>
      <c r="L97" s="9">
        <f>L98</f>
        <v>0</v>
      </c>
      <c r="M97" s="8">
        <f t="shared" si="6"/>
        <v>1281.9000000000001</v>
      </c>
      <c r="N97" s="8">
        <f>N98</f>
        <v>0</v>
      </c>
      <c r="O97" s="17">
        <f t="shared" si="7"/>
        <v>0</v>
      </c>
    </row>
    <row r="98" spans="1:15" ht="45" customHeight="1">
      <c r="A98" s="2" t="s">
        <v>33</v>
      </c>
      <c r="B98" s="3" t="s">
        <v>5</v>
      </c>
      <c r="C98" s="3" t="s">
        <v>23</v>
      </c>
      <c r="D98" s="3" t="s">
        <v>21</v>
      </c>
      <c r="E98" s="12" t="s">
        <v>304</v>
      </c>
      <c r="F98" s="3">
        <v>200</v>
      </c>
      <c r="G98" s="8">
        <v>1264</v>
      </c>
      <c r="H98" s="9"/>
      <c r="I98" s="8">
        <f t="shared" si="4"/>
        <v>1264</v>
      </c>
      <c r="J98" s="9">
        <v>17.899999999999999</v>
      </c>
      <c r="K98" s="8">
        <f t="shared" si="5"/>
        <v>1281.9000000000001</v>
      </c>
      <c r="L98" s="9"/>
      <c r="M98" s="8">
        <f t="shared" si="6"/>
        <v>1281.9000000000001</v>
      </c>
      <c r="N98" s="8">
        <v>0</v>
      </c>
      <c r="O98" s="17">
        <f t="shared" si="7"/>
        <v>0</v>
      </c>
    </row>
    <row r="99" spans="1:15" ht="27.75" customHeight="1">
      <c r="A99" s="2" t="s">
        <v>298</v>
      </c>
      <c r="B99" s="3" t="s">
        <v>5</v>
      </c>
      <c r="C99" s="3" t="s">
        <v>23</v>
      </c>
      <c r="D99" s="3" t="s">
        <v>21</v>
      </c>
      <c r="E99" s="12" t="s">
        <v>299</v>
      </c>
      <c r="F99" s="3"/>
      <c r="G99" s="8">
        <v>106</v>
      </c>
      <c r="H99" s="9">
        <f>H100</f>
        <v>0</v>
      </c>
      <c r="I99" s="8">
        <f t="shared" si="4"/>
        <v>106</v>
      </c>
      <c r="J99" s="9">
        <f>J100</f>
        <v>0</v>
      </c>
      <c r="K99" s="8">
        <f t="shared" si="5"/>
        <v>106</v>
      </c>
      <c r="L99" s="9">
        <f>L100</f>
        <v>0</v>
      </c>
      <c r="M99" s="8">
        <f t="shared" si="6"/>
        <v>106</v>
      </c>
      <c r="N99" s="8">
        <f>N100</f>
        <v>0</v>
      </c>
      <c r="O99" s="17">
        <f t="shared" si="7"/>
        <v>0</v>
      </c>
    </row>
    <row r="100" spans="1:15" ht="45" customHeight="1">
      <c r="A100" s="2" t="s">
        <v>33</v>
      </c>
      <c r="B100" s="3" t="s">
        <v>5</v>
      </c>
      <c r="C100" s="3" t="s">
        <v>23</v>
      </c>
      <c r="D100" s="3" t="s">
        <v>21</v>
      </c>
      <c r="E100" s="12" t="s">
        <v>299</v>
      </c>
      <c r="F100" s="3">
        <v>200</v>
      </c>
      <c r="G100" s="8">
        <v>106</v>
      </c>
      <c r="H100" s="9"/>
      <c r="I100" s="8">
        <f t="shared" si="4"/>
        <v>106</v>
      </c>
      <c r="J100" s="9"/>
      <c r="K100" s="8">
        <f t="shared" si="5"/>
        <v>106</v>
      </c>
      <c r="L100" s="9"/>
      <c r="M100" s="8">
        <f t="shared" si="6"/>
        <v>106</v>
      </c>
      <c r="N100" s="8">
        <v>0</v>
      </c>
      <c r="O100" s="17">
        <f t="shared" si="7"/>
        <v>0</v>
      </c>
    </row>
    <row r="101" spans="1:15" ht="39.75" customHeight="1">
      <c r="A101" s="10" t="s">
        <v>190</v>
      </c>
      <c r="B101" s="3" t="s">
        <v>5</v>
      </c>
      <c r="C101" s="3" t="s">
        <v>23</v>
      </c>
      <c r="D101" s="3" t="s">
        <v>21</v>
      </c>
      <c r="E101" s="1" t="s">
        <v>191</v>
      </c>
      <c r="F101" s="3"/>
      <c r="G101" s="8">
        <v>134.15243000000001</v>
      </c>
      <c r="H101" s="9">
        <f>H102</f>
        <v>0</v>
      </c>
      <c r="I101" s="8">
        <f t="shared" si="4"/>
        <v>134.15243000000001</v>
      </c>
      <c r="J101" s="9">
        <f>J102</f>
        <v>0</v>
      </c>
      <c r="K101" s="8">
        <f t="shared" si="5"/>
        <v>134.15243000000001</v>
      </c>
      <c r="L101" s="9">
        <f>L102</f>
        <v>0</v>
      </c>
      <c r="M101" s="8">
        <f t="shared" si="6"/>
        <v>134.15243000000001</v>
      </c>
      <c r="N101" s="8">
        <f>N102</f>
        <v>0</v>
      </c>
      <c r="O101" s="17">
        <f t="shared" si="7"/>
        <v>0</v>
      </c>
    </row>
    <row r="102" spans="1:15" ht="54" customHeight="1">
      <c r="A102" s="2" t="s">
        <v>33</v>
      </c>
      <c r="B102" s="3" t="s">
        <v>5</v>
      </c>
      <c r="C102" s="3" t="s">
        <v>23</v>
      </c>
      <c r="D102" s="3" t="s">
        <v>21</v>
      </c>
      <c r="E102" s="1" t="s">
        <v>191</v>
      </c>
      <c r="F102" s="3">
        <v>200</v>
      </c>
      <c r="G102" s="8">
        <v>134.15243000000001</v>
      </c>
      <c r="H102" s="9"/>
      <c r="I102" s="8">
        <f t="shared" si="4"/>
        <v>134.15243000000001</v>
      </c>
      <c r="J102" s="9"/>
      <c r="K102" s="8">
        <f t="shared" si="5"/>
        <v>134.15243000000001</v>
      </c>
      <c r="L102" s="9"/>
      <c r="M102" s="8">
        <f t="shared" si="6"/>
        <v>134.15243000000001</v>
      </c>
      <c r="N102" s="8">
        <v>0</v>
      </c>
      <c r="O102" s="17">
        <f t="shared" si="7"/>
        <v>0</v>
      </c>
    </row>
    <row r="103" spans="1:15" ht="52.5" customHeight="1">
      <c r="A103" s="10" t="s">
        <v>217</v>
      </c>
      <c r="B103" s="3" t="s">
        <v>5</v>
      </c>
      <c r="C103" s="3" t="s">
        <v>23</v>
      </c>
      <c r="D103" s="3" t="s">
        <v>21</v>
      </c>
      <c r="E103" s="1" t="s">
        <v>218</v>
      </c>
      <c r="F103" s="3"/>
      <c r="G103" s="8">
        <v>600</v>
      </c>
      <c r="H103" s="9">
        <f>H104</f>
        <v>0</v>
      </c>
      <c r="I103" s="8">
        <f t="shared" si="4"/>
        <v>600</v>
      </c>
      <c r="J103" s="9">
        <f>J104</f>
        <v>0</v>
      </c>
      <c r="K103" s="8">
        <f t="shared" si="5"/>
        <v>600</v>
      </c>
      <c r="L103" s="9">
        <f>L104</f>
        <v>0</v>
      </c>
      <c r="M103" s="8">
        <f t="shared" si="6"/>
        <v>600</v>
      </c>
      <c r="N103" s="8">
        <f>N104</f>
        <v>0</v>
      </c>
      <c r="O103" s="17">
        <f t="shared" si="7"/>
        <v>0</v>
      </c>
    </row>
    <row r="104" spans="1:15" ht="52.5" customHeight="1">
      <c r="A104" s="2" t="s">
        <v>33</v>
      </c>
      <c r="B104" s="3" t="s">
        <v>5</v>
      </c>
      <c r="C104" s="3" t="s">
        <v>23</v>
      </c>
      <c r="D104" s="3" t="s">
        <v>21</v>
      </c>
      <c r="E104" s="1" t="s">
        <v>218</v>
      </c>
      <c r="F104" s="3">
        <v>200</v>
      </c>
      <c r="G104" s="8">
        <v>600</v>
      </c>
      <c r="H104" s="9"/>
      <c r="I104" s="8">
        <f t="shared" si="4"/>
        <v>600</v>
      </c>
      <c r="J104" s="9"/>
      <c r="K104" s="8">
        <f t="shared" si="5"/>
        <v>600</v>
      </c>
      <c r="L104" s="9"/>
      <c r="M104" s="8">
        <f t="shared" si="6"/>
        <v>600</v>
      </c>
      <c r="N104" s="8">
        <v>0</v>
      </c>
      <c r="O104" s="17">
        <f t="shared" si="7"/>
        <v>0</v>
      </c>
    </row>
    <row r="105" spans="1:15" ht="59.25" hidden="1" customHeight="1">
      <c r="A105" s="2" t="s">
        <v>223</v>
      </c>
      <c r="B105" s="3" t="s">
        <v>5</v>
      </c>
      <c r="C105" s="3" t="s">
        <v>23</v>
      </c>
      <c r="D105" s="3" t="s">
        <v>21</v>
      </c>
      <c r="E105" s="1" t="s">
        <v>224</v>
      </c>
      <c r="F105" s="3"/>
      <c r="G105" s="8">
        <v>0</v>
      </c>
      <c r="H105" s="9">
        <f>H106</f>
        <v>0</v>
      </c>
      <c r="I105" s="8">
        <f t="shared" si="4"/>
        <v>0</v>
      </c>
      <c r="J105" s="9">
        <f>J106</f>
        <v>0</v>
      </c>
      <c r="K105" s="8">
        <f t="shared" si="5"/>
        <v>0</v>
      </c>
      <c r="L105" s="9">
        <f>L106</f>
        <v>0</v>
      </c>
      <c r="M105" s="8">
        <f t="shared" si="6"/>
        <v>0</v>
      </c>
      <c r="N105" s="8">
        <f>N106</f>
        <v>0</v>
      </c>
      <c r="O105" s="17">
        <v>0</v>
      </c>
    </row>
    <row r="106" spans="1:15" ht="52.5" hidden="1" customHeight="1">
      <c r="A106" s="2" t="s">
        <v>33</v>
      </c>
      <c r="B106" s="3" t="s">
        <v>5</v>
      </c>
      <c r="C106" s="3" t="s">
        <v>23</v>
      </c>
      <c r="D106" s="3" t="s">
        <v>21</v>
      </c>
      <c r="E106" s="1" t="s">
        <v>224</v>
      </c>
      <c r="F106" s="3">
        <v>200</v>
      </c>
      <c r="G106" s="8">
        <v>0</v>
      </c>
      <c r="H106" s="9"/>
      <c r="I106" s="8">
        <f t="shared" si="4"/>
        <v>0</v>
      </c>
      <c r="J106" s="9"/>
      <c r="K106" s="8">
        <f t="shared" si="5"/>
        <v>0</v>
      </c>
      <c r="L106" s="9"/>
      <c r="M106" s="8">
        <f t="shared" si="6"/>
        <v>0</v>
      </c>
      <c r="N106" s="8">
        <v>0</v>
      </c>
      <c r="O106" s="17">
        <v>0</v>
      </c>
    </row>
    <row r="107" spans="1:15" ht="52.5" hidden="1" customHeight="1">
      <c r="A107" s="4" t="s">
        <v>250</v>
      </c>
      <c r="B107" s="3" t="s">
        <v>5</v>
      </c>
      <c r="C107" s="3" t="s">
        <v>23</v>
      </c>
      <c r="D107" s="3" t="s">
        <v>21</v>
      </c>
      <c r="E107" s="1" t="s">
        <v>251</v>
      </c>
      <c r="F107" s="3"/>
      <c r="G107" s="8">
        <v>0</v>
      </c>
      <c r="H107" s="9">
        <f>H108</f>
        <v>0</v>
      </c>
      <c r="I107" s="8">
        <f t="shared" si="4"/>
        <v>0</v>
      </c>
      <c r="J107" s="9">
        <f>J108</f>
        <v>0</v>
      </c>
      <c r="K107" s="8">
        <f t="shared" si="5"/>
        <v>0</v>
      </c>
      <c r="L107" s="9">
        <f>L108</f>
        <v>0</v>
      </c>
      <c r="M107" s="8">
        <f t="shared" si="6"/>
        <v>0</v>
      </c>
      <c r="N107" s="8">
        <f>N108</f>
        <v>0</v>
      </c>
      <c r="O107" s="17">
        <v>0</v>
      </c>
    </row>
    <row r="108" spans="1:15" ht="52.5" hidden="1" customHeight="1">
      <c r="A108" s="4" t="s">
        <v>33</v>
      </c>
      <c r="B108" s="3" t="s">
        <v>5</v>
      </c>
      <c r="C108" s="3" t="s">
        <v>23</v>
      </c>
      <c r="D108" s="3" t="s">
        <v>21</v>
      </c>
      <c r="E108" s="1" t="s">
        <v>251</v>
      </c>
      <c r="F108" s="3">
        <v>200</v>
      </c>
      <c r="G108" s="8">
        <v>0</v>
      </c>
      <c r="H108" s="9"/>
      <c r="I108" s="8">
        <f t="shared" si="4"/>
        <v>0</v>
      </c>
      <c r="J108" s="9"/>
      <c r="K108" s="8">
        <f t="shared" si="5"/>
        <v>0</v>
      </c>
      <c r="L108" s="9"/>
      <c r="M108" s="8">
        <f t="shared" si="6"/>
        <v>0</v>
      </c>
      <c r="N108" s="8">
        <v>0</v>
      </c>
      <c r="O108" s="17">
        <v>0</v>
      </c>
    </row>
    <row r="109" spans="1:15" ht="52.5" customHeight="1">
      <c r="A109" s="4" t="s">
        <v>252</v>
      </c>
      <c r="B109" s="3" t="s">
        <v>5</v>
      </c>
      <c r="C109" s="3" t="s">
        <v>23</v>
      </c>
      <c r="D109" s="3" t="s">
        <v>21</v>
      </c>
      <c r="E109" s="1" t="s">
        <v>253</v>
      </c>
      <c r="F109" s="3"/>
      <c r="G109" s="8">
        <v>17.989000000000033</v>
      </c>
      <c r="H109" s="9">
        <f>H110</f>
        <v>0</v>
      </c>
      <c r="I109" s="8">
        <f t="shared" si="4"/>
        <v>17.989000000000033</v>
      </c>
      <c r="J109" s="9">
        <f>J110+J111</f>
        <v>29997.800469999998</v>
      </c>
      <c r="K109" s="8">
        <f t="shared" si="5"/>
        <v>30015.78947</v>
      </c>
      <c r="L109" s="9">
        <f>L110+L111</f>
        <v>0</v>
      </c>
      <c r="M109" s="8">
        <f t="shared" si="6"/>
        <v>30015.78947</v>
      </c>
      <c r="N109" s="8">
        <f>N110+N111</f>
        <v>0</v>
      </c>
      <c r="O109" s="17">
        <f t="shared" si="7"/>
        <v>0</v>
      </c>
    </row>
    <row r="110" spans="1:15" ht="52.5" hidden="1" customHeight="1">
      <c r="A110" s="4" t="s">
        <v>33</v>
      </c>
      <c r="B110" s="3" t="s">
        <v>5</v>
      </c>
      <c r="C110" s="3" t="s">
        <v>23</v>
      </c>
      <c r="D110" s="3" t="s">
        <v>21</v>
      </c>
      <c r="E110" s="1" t="s">
        <v>253</v>
      </c>
      <c r="F110" s="3">
        <v>200</v>
      </c>
      <c r="G110" s="8">
        <v>17.989000000000033</v>
      </c>
      <c r="H110" s="9"/>
      <c r="I110" s="8">
        <f t="shared" si="4"/>
        <v>17.989000000000033</v>
      </c>
      <c r="J110" s="9">
        <v>-2.1995300000000002</v>
      </c>
      <c r="K110" s="8">
        <f t="shared" si="5"/>
        <v>15.789470000000033</v>
      </c>
      <c r="L110" s="9">
        <v>-15.78947</v>
      </c>
      <c r="M110" s="8">
        <f t="shared" si="6"/>
        <v>3.3750779948604759E-14</v>
      </c>
      <c r="N110" s="8">
        <v>0</v>
      </c>
      <c r="O110" s="17">
        <f t="shared" si="7"/>
        <v>0</v>
      </c>
    </row>
    <row r="111" spans="1:15" ht="52.5" customHeight="1">
      <c r="A111" s="2" t="s">
        <v>194</v>
      </c>
      <c r="B111" s="3" t="s">
        <v>5</v>
      </c>
      <c r="C111" s="3" t="s">
        <v>23</v>
      </c>
      <c r="D111" s="3" t="s">
        <v>21</v>
      </c>
      <c r="E111" s="1" t="s">
        <v>253</v>
      </c>
      <c r="F111" s="3">
        <v>400</v>
      </c>
      <c r="G111" s="8"/>
      <c r="H111" s="9"/>
      <c r="I111" s="8">
        <v>0</v>
      </c>
      <c r="J111" s="9">
        <v>30000</v>
      </c>
      <c r="K111" s="8">
        <f t="shared" si="5"/>
        <v>30000</v>
      </c>
      <c r="L111" s="9">
        <v>15.78947</v>
      </c>
      <c r="M111" s="8">
        <f t="shared" si="6"/>
        <v>30015.78947</v>
      </c>
      <c r="N111" s="8">
        <v>0</v>
      </c>
      <c r="O111" s="17">
        <f t="shared" si="7"/>
        <v>0</v>
      </c>
    </row>
    <row r="112" spans="1:15" ht="73.5" hidden="1" customHeight="1">
      <c r="A112" s="4" t="s">
        <v>265</v>
      </c>
      <c r="B112" s="3" t="s">
        <v>5</v>
      </c>
      <c r="C112" s="3" t="s">
        <v>23</v>
      </c>
      <c r="D112" s="3" t="s">
        <v>21</v>
      </c>
      <c r="E112" s="1" t="s">
        <v>266</v>
      </c>
      <c r="F112" s="3"/>
      <c r="G112" s="8">
        <v>0</v>
      </c>
      <c r="H112" s="9">
        <f>H113</f>
        <v>0</v>
      </c>
      <c r="I112" s="8">
        <f t="shared" si="4"/>
        <v>0</v>
      </c>
      <c r="J112" s="9">
        <f>J113</f>
        <v>0</v>
      </c>
      <c r="K112" s="8">
        <f t="shared" si="5"/>
        <v>0</v>
      </c>
      <c r="L112" s="9">
        <f>L113</f>
        <v>0</v>
      </c>
      <c r="M112" s="8">
        <f t="shared" si="6"/>
        <v>0</v>
      </c>
      <c r="N112" s="8">
        <f>N113</f>
        <v>0</v>
      </c>
      <c r="O112" s="17">
        <v>0</v>
      </c>
    </row>
    <row r="113" spans="1:15" ht="52.5" hidden="1" customHeight="1">
      <c r="A113" s="2" t="s">
        <v>194</v>
      </c>
      <c r="B113" s="3" t="s">
        <v>5</v>
      </c>
      <c r="C113" s="3" t="s">
        <v>23</v>
      </c>
      <c r="D113" s="3" t="s">
        <v>21</v>
      </c>
      <c r="E113" s="1" t="s">
        <v>266</v>
      </c>
      <c r="F113" s="3">
        <v>400</v>
      </c>
      <c r="G113" s="8">
        <v>0</v>
      </c>
      <c r="H113" s="9"/>
      <c r="I113" s="8">
        <f t="shared" si="4"/>
        <v>0</v>
      </c>
      <c r="J113" s="9"/>
      <c r="K113" s="8">
        <f t="shared" si="5"/>
        <v>0</v>
      </c>
      <c r="L113" s="9"/>
      <c r="M113" s="8">
        <f t="shared" si="6"/>
        <v>0</v>
      </c>
      <c r="N113" s="8">
        <v>0</v>
      </c>
      <c r="O113" s="17">
        <v>0</v>
      </c>
    </row>
    <row r="114" spans="1:15" ht="37.5" customHeight="1">
      <c r="A114" s="2" t="s">
        <v>313</v>
      </c>
      <c r="B114" s="3" t="s">
        <v>5</v>
      </c>
      <c r="C114" s="3" t="s">
        <v>23</v>
      </c>
      <c r="D114" s="3" t="s">
        <v>21</v>
      </c>
      <c r="E114" s="1" t="s">
        <v>314</v>
      </c>
      <c r="F114" s="3"/>
      <c r="G114" s="8"/>
      <c r="H114" s="9"/>
      <c r="I114" s="8">
        <f t="shared" si="4"/>
        <v>0</v>
      </c>
      <c r="J114" s="9">
        <f>J115</f>
        <v>833.33335</v>
      </c>
      <c r="K114" s="8">
        <f t="shared" si="5"/>
        <v>833.33335</v>
      </c>
      <c r="L114" s="9">
        <f>L115</f>
        <v>0</v>
      </c>
      <c r="M114" s="8">
        <f t="shared" si="6"/>
        <v>833.33335</v>
      </c>
      <c r="N114" s="8">
        <f>N115</f>
        <v>0</v>
      </c>
      <c r="O114" s="17">
        <f t="shared" si="7"/>
        <v>0</v>
      </c>
    </row>
    <row r="115" spans="1:15" ht="52.5" customHeight="1">
      <c r="A115" s="4" t="s">
        <v>33</v>
      </c>
      <c r="B115" s="3" t="s">
        <v>5</v>
      </c>
      <c r="C115" s="3" t="s">
        <v>23</v>
      </c>
      <c r="D115" s="3" t="s">
        <v>21</v>
      </c>
      <c r="E115" s="1" t="s">
        <v>314</v>
      </c>
      <c r="F115" s="3">
        <v>200</v>
      </c>
      <c r="G115" s="8"/>
      <c r="H115" s="9"/>
      <c r="I115" s="8">
        <f t="shared" si="4"/>
        <v>0</v>
      </c>
      <c r="J115" s="9">
        <v>833.33335</v>
      </c>
      <c r="K115" s="8">
        <f t="shared" si="5"/>
        <v>833.33335</v>
      </c>
      <c r="L115" s="9"/>
      <c r="M115" s="8">
        <f t="shared" si="6"/>
        <v>833.33335</v>
      </c>
      <c r="N115" s="8">
        <v>0</v>
      </c>
      <c r="O115" s="17">
        <f t="shared" si="7"/>
        <v>0</v>
      </c>
    </row>
    <row r="116" spans="1:15" ht="62.25" customHeight="1">
      <c r="A116" s="10" t="s">
        <v>202</v>
      </c>
      <c r="B116" s="3" t="s">
        <v>5</v>
      </c>
      <c r="C116" s="3" t="s">
        <v>23</v>
      </c>
      <c r="D116" s="3" t="s">
        <v>23</v>
      </c>
      <c r="E116" s="1" t="s">
        <v>189</v>
      </c>
      <c r="F116" s="3"/>
      <c r="G116" s="8">
        <v>2125.11258</v>
      </c>
      <c r="H116" s="9">
        <f>H117+H118+H119+H120</f>
        <v>0</v>
      </c>
      <c r="I116" s="8">
        <f t="shared" si="4"/>
        <v>2125.11258</v>
      </c>
      <c r="J116" s="9">
        <f>J117+J118+J119+J120</f>
        <v>0</v>
      </c>
      <c r="K116" s="8">
        <f t="shared" si="5"/>
        <v>2125.11258</v>
      </c>
      <c r="L116" s="9">
        <f>L117+L118+L119+L120</f>
        <v>0</v>
      </c>
      <c r="M116" s="8">
        <f t="shared" si="6"/>
        <v>2125.11258</v>
      </c>
      <c r="N116" s="8">
        <f>N117+N118+N119+N120</f>
        <v>399.76285000000001</v>
      </c>
      <c r="O116" s="17">
        <f t="shared" si="7"/>
        <v>18.8113728073644</v>
      </c>
    </row>
    <row r="117" spans="1:15" ht="91.5" customHeight="1">
      <c r="A117" s="2" t="s">
        <v>102</v>
      </c>
      <c r="B117" s="3" t="s">
        <v>5</v>
      </c>
      <c r="C117" s="3" t="s">
        <v>23</v>
      </c>
      <c r="D117" s="3" t="s">
        <v>23</v>
      </c>
      <c r="E117" s="1" t="s">
        <v>189</v>
      </c>
      <c r="F117" s="3">
        <v>100</v>
      </c>
      <c r="G117" s="8">
        <v>1806.394</v>
      </c>
      <c r="H117" s="9"/>
      <c r="I117" s="8">
        <f t="shared" si="4"/>
        <v>1806.394</v>
      </c>
      <c r="J117" s="9"/>
      <c r="K117" s="8">
        <f t="shared" si="5"/>
        <v>1806.394</v>
      </c>
      <c r="L117" s="9"/>
      <c r="M117" s="8">
        <f t="shared" si="6"/>
        <v>1806.394</v>
      </c>
      <c r="N117" s="8">
        <v>326.97026</v>
      </c>
      <c r="O117" s="17">
        <f t="shared" si="7"/>
        <v>18.100716676428288</v>
      </c>
    </row>
    <row r="118" spans="1:15" ht="51.75" customHeight="1">
      <c r="A118" s="2" t="s">
        <v>33</v>
      </c>
      <c r="B118" s="3" t="s">
        <v>5</v>
      </c>
      <c r="C118" s="3" t="s">
        <v>23</v>
      </c>
      <c r="D118" s="3" t="s">
        <v>23</v>
      </c>
      <c r="E118" s="1" t="s">
        <v>189</v>
      </c>
      <c r="F118" s="3">
        <v>200</v>
      </c>
      <c r="G118" s="8">
        <v>318.71858000000003</v>
      </c>
      <c r="H118" s="9"/>
      <c r="I118" s="8">
        <f t="shared" si="4"/>
        <v>318.71858000000003</v>
      </c>
      <c r="J118" s="9"/>
      <c r="K118" s="8">
        <f t="shared" si="5"/>
        <v>318.71858000000003</v>
      </c>
      <c r="L118" s="9"/>
      <c r="M118" s="8">
        <f t="shared" si="6"/>
        <v>318.71858000000003</v>
      </c>
      <c r="N118" s="8">
        <v>72.792590000000004</v>
      </c>
      <c r="O118" s="17">
        <f t="shared" si="7"/>
        <v>22.839142292865386</v>
      </c>
    </row>
    <row r="119" spans="1:15" ht="48.75" hidden="1" customHeight="1">
      <c r="A119" s="2" t="s">
        <v>170</v>
      </c>
      <c r="B119" s="3" t="s">
        <v>5</v>
      </c>
      <c r="C119" s="3" t="s">
        <v>23</v>
      </c>
      <c r="D119" s="3" t="s">
        <v>23</v>
      </c>
      <c r="E119" s="1" t="s">
        <v>189</v>
      </c>
      <c r="F119" s="3">
        <v>300</v>
      </c>
      <c r="G119" s="8">
        <v>0</v>
      </c>
      <c r="H119" s="9"/>
      <c r="I119" s="8">
        <f t="shared" si="4"/>
        <v>0</v>
      </c>
      <c r="J119" s="9"/>
      <c r="K119" s="8">
        <f t="shared" si="5"/>
        <v>0</v>
      </c>
      <c r="L119" s="9"/>
      <c r="M119" s="8">
        <f t="shared" si="6"/>
        <v>0</v>
      </c>
      <c r="N119" s="8">
        <v>0</v>
      </c>
      <c r="O119" s="17">
        <v>0</v>
      </c>
    </row>
    <row r="120" spans="1:15" ht="48" hidden="1" customHeight="1">
      <c r="A120" s="2" t="s">
        <v>34</v>
      </c>
      <c r="B120" s="3" t="s">
        <v>5</v>
      </c>
      <c r="C120" s="3" t="s">
        <v>23</v>
      </c>
      <c r="D120" s="3" t="s">
        <v>23</v>
      </c>
      <c r="E120" s="1" t="s">
        <v>189</v>
      </c>
      <c r="F120" s="3">
        <v>800</v>
      </c>
      <c r="G120" s="8">
        <v>0</v>
      </c>
      <c r="H120" s="9"/>
      <c r="I120" s="8">
        <f t="shared" si="4"/>
        <v>0</v>
      </c>
      <c r="J120" s="9"/>
      <c r="K120" s="8">
        <f t="shared" si="5"/>
        <v>0</v>
      </c>
      <c r="L120" s="9"/>
      <c r="M120" s="8">
        <f t="shared" si="6"/>
        <v>0</v>
      </c>
      <c r="N120" s="8">
        <v>0</v>
      </c>
      <c r="O120" s="17">
        <v>0</v>
      </c>
    </row>
    <row r="121" spans="1:15" ht="88.5" customHeight="1">
      <c r="A121" s="2" t="s">
        <v>182</v>
      </c>
      <c r="B121" s="3" t="s">
        <v>5</v>
      </c>
      <c r="C121" s="3" t="s">
        <v>24</v>
      </c>
      <c r="D121" s="3" t="s">
        <v>23</v>
      </c>
      <c r="E121" s="1" t="s">
        <v>184</v>
      </c>
      <c r="F121" s="3"/>
      <c r="G121" s="8">
        <v>170</v>
      </c>
      <c r="H121" s="9">
        <f>H122</f>
        <v>0</v>
      </c>
      <c r="I121" s="8">
        <f t="shared" si="4"/>
        <v>170</v>
      </c>
      <c r="J121" s="9">
        <f>J122</f>
        <v>0</v>
      </c>
      <c r="K121" s="8">
        <f t="shared" si="5"/>
        <v>170</v>
      </c>
      <c r="L121" s="9">
        <f>L122</f>
        <v>-99.2</v>
      </c>
      <c r="M121" s="8">
        <f t="shared" si="6"/>
        <v>70.8</v>
      </c>
      <c r="N121" s="8">
        <f>N122</f>
        <v>0</v>
      </c>
      <c r="O121" s="17">
        <f t="shared" si="7"/>
        <v>0</v>
      </c>
    </row>
    <row r="122" spans="1:15" ht="51.75" customHeight="1">
      <c r="A122" s="2" t="s">
        <v>33</v>
      </c>
      <c r="B122" s="3" t="s">
        <v>5</v>
      </c>
      <c r="C122" s="3" t="s">
        <v>24</v>
      </c>
      <c r="D122" s="3" t="s">
        <v>23</v>
      </c>
      <c r="E122" s="1" t="s">
        <v>184</v>
      </c>
      <c r="F122" s="3">
        <v>200</v>
      </c>
      <c r="G122" s="8">
        <v>170</v>
      </c>
      <c r="H122" s="9"/>
      <c r="I122" s="8">
        <f t="shared" si="4"/>
        <v>170</v>
      </c>
      <c r="J122" s="9"/>
      <c r="K122" s="8">
        <f t="shared" si="5"/>
        <v>170</v>
      </c>
      <c r="L122" s="9">
        <v>-99.2</v>
      </c>
      <c r="M122" s="8">
        <f t="shared" si="6"/>
        <v>70.8</v>
      </c>
      <c r="N122" s="8">
        <v>0</v>
      </c>
      <c r="O122" s="17">
        <f t="shared" si="7"/>
        <v>0</v>
      </c>
    </row>
    <row r="123" spans="1:15" ht="61.5" hidden="1" customHeight="1">
      <c r="A123" s="4" t="s">
        <v>183</v>
      </c>
      <c r="B123" s="3" t="s">
        <v>5</v>
      </c>
      <c r="C123" s="3" t="s">
        <v>24</v>
      </c>
      <c r="D123" s="3" t="s">
        <v>23</v>
      </c>
      <c r="E123" s="1" t="s">
        <v>185</v>
      </c>
      <c r="F123" s="3"/>
      <c r="G123" s="8">
        <v>0</v>
      </c>
      <c r="H123" s="9">
        <f>H124</f>
        <v>0</v>
      </c>
      <c r="I123" s="8">
        <f t="shared" si="4"/>
        <v>0</v>
      </c>
      <c r="J123" s="9">
        <f>J124</f>
        <v>0</v>
      </c>
      <c r="K123" s="8">
        <f t="shared" si="5"/>
        <v>0</v>
      </c>
      <c r="L123" s="9">
        <f>L124</f>
        <v>0</v>
      </c>
      <c r="M123" s="8">
        <f t="shared" si="6"/>
        <v>0</v>
      </c>
      <c r="N123" s="8">
        <f>N124</f>
        <v>0</v>
      </c>
      <c r="O123" s="17">
        <v>0</v>
      </c>
    </row>
    <row r="124" spans="1:15" ht="51.75" hidden="1" customHeight="1">
      <c r="A124" s="2" t="s">
        <v>33</v>
      </c>
      <c r="B124" s="3" t="s">
        <v>5</v>
      </c>
      <c r="C124" s="3" t="s">
        <v>24</v>
      </c>
      <c r="D124" s="3" t="s">
        <v>23</v>
      </c>
      <c r="E124" s="1" t="s">
        <v>185</v>
      </c>
      <c r="F124" s="3">
        <v>200</v>
      </c>
      <c r="G124" s="8">
        <v>0</v>
      </c>
      <c r="H124" s="9"/>
      <c r="I124" s="8">
        <f t="shared" si="4"/>
        <v>0</v>
      </c>
      <c r="J124" s="9"/>
      <c r="K124" s="8">
        <f t="shared" si="5"/>
        <v>0</v>
      </c>
      <c r="L124" s="9"/>
      <c r="M124" s="8">
        <f t="shared" si="6"/>
        <v>0</v>
      </c>
      <c r="N124" s="8">
        <v>0</v>
      </c>
      <c r="O124" s="17">
        <v>0</v>
      </c>
    </row>
    <row r="125" spans="1:15" ht="51.75" customHeight="1">
      <c r="A125" s="10" t="s">
        <v>97</v>
      </c>
      <c r="B125" s="3" t="s">
        <v>5</v>
      </c>
      <c r="C125" s="3" t="s">
        <v>25</v>
      </c>
      <c r="D125" s="3" t="s">
        <v>20</v>
      </c>
      <c r="E125" s="1" t="s">
        <v>236</v>
      </c>
      <c r="F125" s="3"/>
      <c r="G125" s="8">
        <v>230.81</v>
      </c>
      <c r="H125" s="9">
        <f>H126</f>
        <v>0</v>
      </c>
      <c r="I125" s="8">
        <f t="shared" si="4"/>
        <v>230.81</v>
      </c>
      <c r="J125" s="9">
        <f>J126</f>
        <v>0</v>
      </c>
      <c r="K125" s="8">
        <f t="shared" si="5"/>
        <v>230.81</v>
      </c>
      <c r="L125" s="9">
        <f>L126</f>
        <v>0</v>
      </c>
      <c r="M125" s="8">
        <f t="shared" si="6"/>
        <v>230.81</v>
      </c>
      <c r="N125" s="8">
        <f>N126</f>
        <v>29.54</v>
      </c>
      <c r="O125" s="17">
        <f t="shared" si="7"/>
        <v>12.798405615008015</v>
      </c>
    </row>
    <row r="126" spans="1:15" ht="51.75" customHeight="1">
      <c r="A126" s="2" t="s">
        <v>33</v>
      </c>
      <c r="B126" s="3" t="s">
        <v>5</v>
      </c>
      <c r="C126" s="3" t="s">
        <v>25</v>
      </c>
      <c r="D126" s="3" t="s">
        <v>20</v>
      </c>
      <c r="E126" s="1" t="s">
        <v>236</v>
      </c>
      <c r="F126" s="3">
        <v>200</v>
      </c>
      <c r="G126" s="8">
        <v>230.81</v>
      </c>
      <c r="H126" s="9"/>
      <c r="I126" s="8">
        <f t="shared" si="4"/>
        <v>230.81</v>
      </c>
      <c r="J126" s="9"/>
      <c r="K126" s="8">
        <f t="shared" si="5"/>
        <v>230.81</v>
      </c>
      <c r="L126" s="9"/>
      <c r="M126" s="8">
        <f t="shared" si="6"/>
        <v>230.81</v>
      </c>
      <c r="N126" s="8">
        <v>29.54</v>
      </c>
      <c r="O126" s="17">
        <f t="shared" si="7"/>
        <v>12.798405615008015</v>
      </c>
    </row>
    <row r="127" spans="1:15" ht="69.75" customHeight="1">
      <c r="A127" s="2" t="s">
        <v>181</v>
      </c>
      <c r="B127" s="3" t="s">
        <v>5</v>
      </c>
      <c r="C127" s="3">
        <v>10</v>
      </c>
      <c r="D127" s="3" t="s">
        <v>20</v>
      </c>
      <c r="E127" s="1" t="s">
        <v>206</v>
      </c>
      <c r="F127" s="3"/>
      <c r="G127" s="8">
        <v>820.67700000000002</v>
      </c>
      <c r="H127" s="9">
        <f>H128+H129</f>
        <v>0</v>
      </c>
      <c r="I127" s="8">
        <f t="shared" si="4"/>
        <v>820.67700000000002</v>
      </c>
      <c r="J127" s="9">
        <f>J128+J129</f>
        <v>0</v>
      </c>
      <c r="K127" s="8">
        <f t="shared" si="5"/>
        <v>820.67700000000002</v>
      </c>
      <c r="L127" s="9">
        <f>L128+L129</f>
        <v>0</v>
      </c>
      <c r="M127" s="8">
        <f t="shared" si="6"/>
        <v>820.67700000000002</v>
      </c>
      <c r="N127" s="8">
        <f>N128+N129</f>
        <v>210.45051000000001</v>
      </c>
      <c r="O127" s="17">
        <f t="shared" si="7"/>
        <v>25.643524797210109</v>
      </c>
    </row>
    <row r="128" spans="1:15" ht="48.75" hidden="1" customHeight="1">
      <c r="A128" s="2" t="s">
        <v>33</v>
      </c>
      <c r="B128" s="3" t="s">
        <v>5</v>
      </c>
      <c r="C128" s="3">
        <v>10</v>
      </c>
      <c r="D128" s="3" t="s">
        <v>20</v>
      </c>
      <c r="E128" s="1" t="s">
        <v>206</v>
      </c>
      <c r="F128" s="3">
        <v>200</v>
      </c>
      <c r="G128" s="8">
        <v>0</v>
      </c>
      <c r="H128" s="9"/>
      <c r="I128" s="8">
        <f t="shared" si="4"/>
        <v>0</v>
      </c>
      <c r="J128" s="9"/>
      <c r="K128" s="8">
        <f t="shared" si="5"/>
        <v>0</v>
      </c>
      <c r="L128" s="9"/>
      <c r="M128" s="8">
        <f t="shared" si="6"/>
        <v>0</v>
      </c>
      <c r="N128" s="8">
        <v>0</v>
      </c>
      <c r="O128" s="17">
        <v>0</v>
      </c>
    </row>
    <row r="129" spans="1:15" ht="37.5" customHeight="1">
      <c r="A129" s="2" t="s">
        <v>170</v>
      </c>
      <c r="B129" s="3" t="s">
        <v>5</v>
      </c>
      <c r="C129" s="3">
        <v>10</v>
      </c>
      <c r="D129" s="3" t="s">
        <v>20</v>
      </c>
      <c r="E129" s="1" t="s">
        <v>206</v>
      </c>
      <c r="F129" s="3">
        <v>300</v>
      </c>
      <c r="G129" s="8">
        <v>820.67700000000002</v>
      </c>
      <c r="H129" s="9"/>
      <c r="I129" s="8">
        <f t="shared" si="4"/>
        <v>820.67700000000002</v>
      </c>
      <c r="J129" s="9"/>
      <c r="K129" s="8">
        <f t="shared" si="5"/>
        <v>820.67700000000002</v>
      </c>
      <c r="L129" s="9"/>
      <c r="M129" s="8">
        <f t="shared" si="6"/>
        <v>820.67700000000002</v>
      </c>
      <c r="N129" s="8">
        <v>210.45051000000001</v>
      </c>
      <c r="O129" s="17">
        <f t="shared" si="7"/>
        <v>25.643524797210109</v>
      </c>
    </row>
    <row r="130" spans="1:15" ht="51.75" customHeight="1">
      <c r="A130" s="2" t="s">
        <v>179</v>
      </c>
      <c r="B130" s="3" t="s">
        <v>5</v>
      </c>
      <c r="C130" s="3">
        <v>10</v>
      </c>
      <c r="D130" s="3" t="s">
        <v>21</v>
      </c>
      <c r="E130" s="1" t="s">
        <v>180</v>
      </c>
      <c r="F130" s="3"/>
      <c r="G130" s="8">
        <v>80</v>
      </c>
      <c r="H130" s="9">
        <f>H131</f>
        <v>0</v>
      </c>
      <c r="I130" s="8">
        <f t="shared" si="4"/>
        <v>80</v>
      </c>
      <c r="J130" s="9">
        <f>J131</f>
        <v>0</v>
      </c>
      <c r="K130" s="8">
        <f t="shared" si="5"/>
        <v>80</v>
      </c>
      <c r="L130" s="9">
        <f>L131</f>
        <v>0</v>
      </c>
      <c r="M130" s="8">
        <f t="shared" si="6"/>
        <v>80</v>
      </c>
      <c r="N130" s="8">
        <f>N131</f>
        <v>31.774999999999999</v>
      </c>
      <c r="O130" s="17">
        <f t="shared" si="7"/>
        <v>39.71875</v>
      </c>
    </row>
    <row r="131" spans="1:15" ht="49.5" customHeight="1">
      <c r="A131" s="2" t="s">
        <v>33</v>
      </c>
      <c r="B131" s="3" t="s">
        <v>5</v>
      </c>
      <c r="C131" s="3">
        <v>10</v>
      </c>
      <c r="D131" s="3" t="s">
        <v>21</v>
      </c>
      <c r="E131" s="1" t="s">
        <v>180</v>
      </c>
      <c r="F131" s="3">
        <v>200</v>
      </c>
      <c r="G131" s="8">
        <v>80</v>
      </c>
      <c r="H131" s="9"/>
      <c r="I131" s="8">
        <f t="shared" si="4"/>
        <v>80</v>
      </c>
      <c r="J131" s="9"/>
      <c r="K131" s="8">
        <f t="shared" si="5"/>
        <v>80</v>
      </c>
      <c r="L131" s="9"/>
      <c r="M131" s="8">
        <f t="shared" si="6"/>
        <v>80</v>
      </c>
      <c r="N131" s="8">
        <v>31.774999999999999</v>
      </c>
      <c r="O131" s="17">
        <f t="shared" si="7"/>
        <v>39.71875</v>
      </c>
    </row>
    <row r="132" spans="1:15" ht="54.75" customHeight="1">
      <c r="A132" s="10" t="s">
        <v>177</v>
      </c>
      <c r="B132" s="3" t="s">
        <v>5</v>
      </c>
      <c r="C132" s="3">
        <v>10</v>
      </c>
      <c r="D132" s="3" t="s">
        <v>21</v>
      </c>
      <c r="E132" s="1" t="s">
        <v>178</v>
      </c>
      <c r="F132" s="3"/>
      <c r="G132" s="8">
        <v>175.774</v>
      </c>
      <c r="H132" s="9">
        <f>H133</f>
        <v>0</v>
      </c>
      <c r="I132" s="8">
        <f t="shared" si="4"/>
        <v>175.774</v>
      </c>
      <c r="J132" s="9">
        <f>J133</f>
        <v>0</v>
      </c>
      <c r="K132" s="8">
        <f t="shared" si="5"/>
        <v>175.774</v>
      </c>
      <c r="L132" s="9">
        <f>L133</f>
        <v>80</v>
      </c>
      <c r="M132" s="8">
        <f t="shared" si="6"/>
        <v>255.774</v>
      </c>
      <c r="N132" s="8">
        <f>N133</f>
        <v>83.852999999999994</v>
      </c>
      <c r="O132" s="17">
        <f t="shared" si="7"/>
        <v>32.78402026789275</v>
      </c>
    </row>
    <row r="133" spans="1:15" ht="51.75" customHeight="1">
      <c r="A133" s="2" t="s">
        <v>33</v>
      </c>
      <c r="B133" s="3" t="s">
        <v>5</v>
      </c>
      <c r="C133" s="3">
        <v>10</v>
      </c>
      <c r="D133" s="3" t="s">
        <v>21</v>
      </c>
      <c r="E133" s="1" t="s">
        <v>178</v>
      </c>
      <c r="F133" s="3">
        <v>200</v>
      </c>
      <c r="G133" s="8">
        <v>175.774</v>
      </c>
      <c r="H133" s="9"/>
      <c r="I133" s="8">
        <f t="shared" si="4"/>
        <v>175.774</v>
      </c>
      <c r="J133" s="9"/>
      <c r="K133" s="8">
        <f t="shared" si="5"/>
        <v>175.774</v>
      </c>
      <c r="L133" s="9">
        <v>80</v>
      </c>
      <c r="M133" s="8">
        <f t="shared" si="6"/>
        <v>255.774</v>
      </c>
      <c r="N133" s="8">
        <v>83.852999999999994</v>
      </c>
      <c r="O133" s="17">
        <f t="shared" si="7"/>
        <v>32.78402026789275</v>
      </c>
    </row>
    <row r="134" spans="1:15" ht="48" customHeight="1">
      <c r="A134" s="2" t="s">
        <v>176</v>
      </c>
      <c r="B134" s="3" t="s">
        <v>5</v>
      </c>
      <c r="C134" s="3">
        <v>10</v>
      </c>
      <c r="D134" s="3" t="s">
        <v>21</v>
      </c>
      <c r="E134" s="12" t="s">
        <v>204</v>
      </c>
      <c r="F134" s="3"/>
      <c r="G134" s="8">
        <v>158.58799999999999</v>
      </c>
      <c r="H134" s="9">
        <f>H135</f>
        <v>0</v>
      </c>
      <c r="I134" s="8">
        <f t="shared" si="4"/>
        <v>158.58799999999999</v>
      </c>
      <c r="J134" s="9">
        <f>J135</f>
        <v>0</v>
      </c>
      <c r="K134" s="8">
        <f t="shared" si="5"/>
        <v>158.58799999999999</v>
      </c>
      <c r="L134" s="9">
        <f>L135</f>
        <v>0</v>
      </c>
      <c r="M134" s="8">
        <f t="shared" si="6"/>
        <v>158.58799999999999</v>
      </c>
      <c r="N134" s="8">
        <f>N135</f>
        <v>78.712000000000003</v>
      </c>
      <c r="O134" s="17">
        <f t="shared" si="7"/>
        <v>49.633011324942622</v>
      </c>
    </row>
    <row r="135" spans="1:15" ht="39" customHeight="1">
      <c r="A135" s="2" t="s">
        <v>170</v>
      </c>
      <c r="B135" s="3" t="s">
        <v>5</v>
      </c>
      <c r="C135" s="3">
        <v>10</v>
      </c>
      <c r="D135" s="3" t="s">
        <v>21</v>
      </c>
      <c r="E135" s="12" t="s">
        <v>204</v>
      </c>
      <c r="F135" s="3">
        <v>300</v>
      </c>
      <c r="G135" s="8">
        <v>158.58799999999999</v>
      </c>
      <c r="H135" s="9"/>
      <c r="I135" s="8">
        <f t="shared" si="4"/>
        <v>158.58799999999999</v>
      </c>
      <c r="J135" s="9"/>
      <c r="K135" s="8">
        <f t="shared" si="5"/>
        <v>158.58799999999999</v>
      </c>
      <c r="L135" s="9"/>
      <c r="M135" s="8">
        <f t="shared" si="6"/>
        <v>158.58799999999999</v>
      </c>
      <c r="N135" s="8">
        <v>78.712000000000003</v>
      </c>
      <c r="O135" s="17">
        <f t="shared" si="7"/>
        <v>49.633011324942622</v>
      </c>
    </row>
    <row r="136" spans="1:15" ht="61.5" customHeight="1">
      <c r="A136" s="2" t="s">
        <v>237</v>
      </c>
      <c r="B136" s="3" t="s">
        <v>5</v>
      </c>
      <c r="C136" s="3">
        <v>10</v>
      </c>
      <c r="D136" s="3" t="s">
        <v>21</v>
      </c>
      <c r="E136" s="1" t="s">
        <v>238</v>
      </c>
      <c r="F136" s="14"/>
      <c r="G136" s="8">
        <v>2.4729999999999999</v>
      </c>
      <c r="H136" s="9">
        <f>H137</f>
        <v>0</v>
      </c>
      <c r="I136" s="8">
        <f t="shared" si="4"/>
        <v>2.4729999999999999</v>
      </c>
      <c r="J136" s="9">
        <f>J137</f>
        <v>0</v>
      </c>
      <c r="K136" s="8">
        <f t="shared" si="5"/>
        <v>2.4729999999999999</v>
      </c>
      <c r="L136" s="9">
        <f>L137</f>
        <v>0</v>
      </c>
      <c r="M136" s="8">
        <f t="shared" si="6"/>
        <v>2.4729999999999999</v>
      </c>
      <c r="N136" s="8">
        <f>N137</f>
        <v>0</v>
      </c>
      <c r="O136" s="17">
        <f t="shared" si="7"/>
        <v>0</v>
      </c>
    </row>
    <row r="137" spans="1:15" ht="37.5" customHeight="1">
      <c r="A137" s="2" t="s">
        <v>170</v>
      </c>
      <c r="B137" s="3" t="s">
        <v>5</v>
      </c>
      <c r="C137" s="3">
        <v>10</v>
      </c>
      <c r="D137" s="3" t="s">
        <v>21</v>
      </c>
      <c r="E137" s="1" t="s">
        <v>238</v>
      </c>
      <c r="F137" s="3">
        <v>300</v>
      </c>
      <c r="G137" s="8">
        <v>2.4729999999999999</v>
      </c>
      <c r="H137" s="9"/>
      <c r="I137" s="8">
        <f t="shared" si="4"/>
        <v>2.4729999999999999</v>
      </c>
      <c r="J137" s="9"/>
      <c r="K137" s="8">
        <f t="shared" si="5"/>
        <v>2.4729999999999999</v>
      </c>
      <c r="L137" s="9"/>
      <c r="M137" s="8">
        <f t="shared" si="6"/>
        <v>2.4729999999999999</v>
      </c>
      <c r="N137" s="8">
        <v>0</v>
      </c>
      <c r="O137" s="17">
        <f t="shared" si="7"/>
        <v>0</v>
      </c>
    </row>
    <row r="138" spans="1:15" ht="49.5" customHeight="1">
      <c r="A138" s="2" t="s">
        <v>174</v>
      </c>
      <c r="B138" s="3" t="s">
        <v>5</v>
      </c>
      <c r="C138" s="3">
        <v>10</v>
      </c>
      <c r="D138" s="3" t="s">
        <v>21</v>
      </c>
      <c r="E138" s="1" t="s">
        <v>175</v>
      </c>
      <c r="F138" s="3"/>
      <c r="G138" s="8">
        <v>40.692</v>
      </c>
      <c r="H138" s="9">
        <f>H139</f>
        <v>0</v>
      </c>
      <c r="I138" s="8">
        <f t="shared" si="4"/>
        <v>40.692</v>
      </c>
      <c r="J138" s="9">
        <f>J139</f>
        <v>80</v>
      </c>
      <c r="K138" s="8">
        <f t="shared" si="5"/>
        <v>120.69200000000001</v>
      </c>
      <c r="L138" s="9">
        <f>L139</f>
        <v>-80</v>
      </c>
      <c r="M138" s="8">
        <f t="shared" si="6"/>
        <v>40.692000000000007</v>
      </c>
      <c r="N138" s="8">
        <f>N139</f>
        <v>0</v>
      </c>
      <c r="O138" s="17">
        <f t="shared" si="7"/>
        <v>0</v>
      </c>
    </row>
    <row r="139" spans="1:15" ht="51.75" customHeight="1">
      <c r="A139" s="2" t="s">
        <v>33</v>
      </c>
      <c r="B139" s="3" t="s">
        <v>5</v>
      </c>
      <c r="C139" s="3">
        <v>10</v>
      </c>
      <c r="D139" s="3" t="s">
        <v>21</v>
      </c>
      <c r="E139" s="1" t="s">
        <v>175</v>
      </c>
      <c r="F139" s="3">
        <v>200</v>
      </c>
      <c r="G139" s="8">
        <v>40.692</v>
      </c>
      <c r="H139" s="9"/>
      <c r="I139" s="8">
        <f t="shared" si="4"/>
        <v>40.692</v>
      </c>
      <c r="J139" s="9">
        <v>80</v>
      </c>
      <c r="K139" s="8">
        <f t="shared" si="5"/>
        <v>120.69200000000001</v>
      </c>
      <c r="L139" s="9">
        <v>-80</v>
      </c>
      <c r="M139" s="8">
        <f t="shared" si="6"/>
        <v>40.692000000000007</v>
      </c>
      <c r="N139" s="8">
        <v>0</v>
      </c>
      <c r="O139" s="17">
        <f t="shared" si="7"/>
        <v>0</v>
      </c>
    </row>
    <row r="140" spans="1:15" ht="53.25" customHeight="1">
      <c r="A140" s="2" t="s">
        <v>172</v>
      </c>
      <c r="B140" s="3" t="s">
        <v>5</v>
      </c>
      <c r="C140" s="3">
        <v>10</v>
      </c>
      <c r="D140" s="3" t="s">
        <v>21</v>
      </c>
      <c r="E140" s="1" t="s">
        <v>173</v>
      </c>
      <c r="F140" s="3"/>
      <c r="G140" s="8">
        <v>18</v>
      </c>
      <c r="H140" s="9">
        <f>H141</f>
        <v>0</v>
      </c>
      <c r="I140" s="8">
        <f t="shared" si="4"/>
        <v>18</v>
      </c>
      <c r="J140" s="9">
        <f>J141</f>
        <v>0</v>
      </c>
      <c r="K140" s="8">
        <f t="shared" si="5"/>
        <v>18</v>
      </c>
      <c r="L140" s="9">
        <f>L141</f>
        <v>0</v>
      </c>
      <c r="M140" s="8">
        <f t="shared" ref="M140:M207" si="8">K140+L140</f>
        <v>18</v>
      </c>
      <c r="N140" s="8">
        <f>N141</f>
        <v>0</v>
      </c>
      <c r="O140" s="17">
        <f t="shared" ref="O140:O203" si="9">N140/M140*100</f>
        <v>0</v>
      </c>
    </row>
    <row r="141" spans="1:15" ht="54.75" customHeight="1">
      <c r="A141" s="2" t="s">
        <v>33</v>
      </c>
      <c r="B141" s="3" t="s">
        <v>5</v>
      </c>
      <c r="C141" s="3">
        <v>10</v>
      </c>
      <c r="D141" s="3" t="s">
        <v>21</v>
      </c>
      <c r="E141" s="1" t="s">
        <v>173</v>
      </c>
      <c r="F141" s="3">
        <v>200</v>
      </c>
      <c r="G141" s="8">
        <v>18</v>
      </c>
      <c r="H141" s="9"/>
      <c r="I141" s="8">
        <f t="shared" si="4"/>
        <v>18</v>
      </c>
      <c r="J141" s="9"/>
      <c r="K141" s="8">
        <f t="shared" si="5"/>
        <v>18</v>
      </c>
      <c r="L141" s="9"/>
      <c r="M141" s="8">
        <f t="shared" si="8"/>
        <v>18</v>
      </c>
      <c r="N141" s="8">
        <v>0</v>
      </c>
      <c r="O141" s="17">
        <f t="shared" si="9"/>
        <v>0</v>
      </c>
    </row>
    <row r="142" spans="1:15" ht="48" customHeight="1">
      <c r="A142" s="10" t="s">
        <v>171</v>
      </c>
      <c r="B142" s="3" t="s">
        <v>5</v>
      </c>
      <c r="C142" s="3">
        <v>10</v>
      </c>
      <c r="D142" s="3" t="s">
        <v>21</v>
      </c>
      <c r="E142" s="1" t="s">
        <v>242</v>
      </c>
      <c r="F142" s="3"/>
      <c r="G142" s="8">
        <v>150.0488</v>
      </c>
      <c r="H142" s="9">
        <f>H143</f>
        <v>0</v>
      </c>
      <c r="I142" s="8">
        <f t="shared" si="4"/>
        <v>150.0488</v>
      </c>
      <c r="J142" s="9">
        <f>J143</f>
        <v>0</v>
      </c>
      <c r="K142" s="8">
        <f t="shared" si="5"/>
        <v>150.0488</v>
      </c>
      <c r="L142" s="9">
        <f>L143</f>
        <v>0</v>
      </c>
      <c r="M142" s="8">
        <f t="shared" si="8"/>
        <v>150.0488</v>
      </c>
      <c r="N142" s="8">
        <f>N143</f>
        <v>0</v>
      </c>
      <c r="O142" s="17">
        <f t="shared" si="9"/>
        <v>0</v>
      </c>
    </row>
    <row r="143" spans="1:15" ht="39.75" customHeight="1">
      <c r="A143" s="2" t="s">
        <v>170</v>
      </c>
      <c r="B143" s="3" t="s">
        <v>5</v>
      </c>
      <c r="C143" s="3">
        <v>10</v>
      </c>
      <c r="D143" s="3" t="s">
        <v>21</v>
      </c>
      <c r="E143" s="1" t="s">
        <v>242</v>
      </c>
      <c r="F143" s="3">
        <v>300</v>
      </c>
      <c r="G143" s="8">
        <v>150.0488</v>
      </c>
      <c r="H143" s="9"/>
      <c r="I143" s="8">
        <f t="shared" ref="I143:I210" si="10">G143+H143</f>
        <v>150.0488</v>
      </c>
      <c r="J143" s="9"/>
      <c r="K143" s="8">
        <f t="shared" ref="K143:K210" si="11">I143+J143</f>
        <v>150.0488</v>
      </c>
      <c r="L143" s="9"/>
      <c r="M143" s="8">
        <f t="shared" si="8"/>
        <v>150.0488</v>
      </c>
      <c r="N143" s="8">
        <v>0</v>
      </c>
      <c r="O143" s="17">
        <f t="shared" si="9"/>
        <v>0</v>
      </c>
    </row>
    <row r="144" spans="1:15" ht="83.25" customHeight="1">
      <c r="A144" s="2" t="s">
        <v>279</v>
      </c>
      <c r="B144" s="3" t="s">
        <v>5</v>
      </c>
      <c r="C144" s="3">
        <v>10</v>
      </c>
      <c r="D144" s="3" t="s">
        <v>21</v>
      </c>
      <c r="E144" s="12" t="s">
        <v>280</v>
      </c>
      <c r="F144" s="3"/>
      <c r="G144" s="8">
        <v>50</v>
      </c>
      <c r="H144" s="9">
        <f>H145</f>
        <v>0</v>
      </c>
      <c r="I144" s="8">
        <f t="shared" si="10"/>
        <v>50</v>
      </c>
      <c r="J144" s="9">
        <f>J145</f>
        <v>0</v>
      </c>
      <c r="K144" s="8">
        <f t="shared" si="11"/>
        <v>50</v>
      </c>
      <c r="L144" s="9">
        <f>L145</f>
        <v>0</v>
      </c>
      <c r="M144" s="8">
        <f t="shared" si="8"/>
        <v>50</v>
      </c>
      <c r="N144" s="8">
        <f>N145</f>
        <v>0</v>
      </c>
      <c r="O144" s="17">
        <f t="shared" si="9"/>
        <v>0</v>
      </c>
    </row>
    <row r="145" spans="1:15" ht="42.75" customHeight="1">
      <c r="A145" s="2" t="s">
        <v>33</v>
      </c>
      <c r="B145" s="3" t="s">
        <v>5</v>
      </c>
      <c r="C145" s="3">
        <v>10</v>
      </c>
      <c r="D145" s="3" t="s">
        <v>21</v>
      </c>
      <c r="E145" s="12" t="s">
        <v>280</v>
      </c>
      <c r="F145" s="3">
        <v>200</v>
      </c>
      <c r="G145" s="8">
        <v>50</v>
      </c>
      <c r="H145" s="9"/>
      <c r="I145" s="8">
        <f t="shared" si="10"/>
        <v>50</v>
      </c>
      <c r="J145" s="9"/>
      <c r="K145" s="8">
        <f t="shared" si="11"/>
        <v>50</v>
      </c>
      <c r="L145" s="9"/>
      <c r="M145" s="8">
        <f t="shared" si="8"/>
        <v>50</v>
      </c>
      <c r="N145" s="8">
        <v>0</v>
      </c>
      <c r="O145" s="17">
        <f t="shared" si="9"/>
        <v>0</v>
      </c>
    </row>
    <row r="146" spans="1:15" ht="60.75" customHeight="1">
      <c r="A146" s="10" t="s">
        <v>169</v>
      </c>
      <c r="B146" s="3" t="s">
        <v>5</v>
      </c>
      <c r="C146" s="3">
        <v>10</v>
      </c>
      <c r="D146" s="3" t="s">
        <v>21</v>
      </c>
      <c r="E146" s="1" t="s">
        <v>205</v>
      </c>
      <c r="F146" s="3"/>
      <c r="G146" s="8">
        <v>168.45840000000001</v>
      </c>
      <c r="H146" s="9">
        <f>H147</f>
        <v>0</v>
      </c>
      <c r="I146" s="8">
        <f t="shared" si="10"/>
        <v>168.45840000000001</v>
      </c>
      <c r="J146" s="9">
        <f>J147</f>
        <v>0</v>
      </c>
      <c r="K146" s="8">
        <f t="shared" si="11"/>
        <v>168.45840000000001</v>
      </c>
      <c r="L146" s="9">
        <f>L147</f>
        <v>0</v>
      </c>
      <c r="M146" s="8">
        <f t="shared" si="8"/>
        <v>168.45840000000001</v>
      </c>
      <c r="N146" s="8">
        <f>N147</f>
        <v>40.5</v>
      </c>
      <c r="O146" s="17">
        <f t="shared" si="9"/>
        <v>24.041543787665084</v>
      </c>
    </row>
    <row r="147" spans="1:15" ht="38.25" customHeight="1">
      <c r="A147" s="2" t="s">
        <v>170</v>
      </c>
      <c r="B147" s="3" t="s">
        <v>5</v>
      </c>
      <c r="C147" s="3">
        <v>10</v>
      </c>
      <c r="D147" s="3" t="s">
        <v>21</v>
      </c>
      <c r="E147" s="1" t="s">
        <v>205</v>
      </c>
      <c r="F147" s="3">
        <v>300</v>
      </c>
      <c r="G147" s="8">
        <v>168.45840000000001</v>
      </c>
      <c r="H147" s="9"/>
      <c r="I147" s="8">
        <f t="shared" si="10"/>
        <v>168.45840000000001</v>
      </c>
      <c r="J147" s="9"/>
      <c r="K147" s="8">
        <f t="shared" si="11"/>
        <v>168.45840000000001</v>
      </c>
      <c r="L147" s="9"/>
      <c r="M147" s="8">
        <f t="shared" si="8"/>
        <v>168.45840000000001</v>
      </c>
      <c r="N147" s="8">
        <v>40.5</v>
      </c>
      <c r="O147" s="17">
        <f t="shared" si="9"/>
        <v>24.041543787665084</v>
      </c>
    </row>
    <row r="148" spans="1:15" ht="71.25" customHeight="1">
      <c r="A148" s="10" t="s">
        <v>167</v>
      </c>
      <c r="B148" s="3" t="s">
        <v>5</v>
      </c>
      <c r="C148" s="3">
        <v>10</v>
      </c>
      <c r="D148" s="3" t="s">
        <v>22</v>
      </c>
      <c r="E148" s="12" t="s">
        <v>168</v>
      </c>
      <c r="F148" s="3"/>
      <c r="G148" s="8">
        <v>2146.9140000000002</v>
      </c>
      <c r="H148" s="9">
        <f>H149</f>
        <v>0</v>
      </c>
      <c r="I148" s="8">
        <f t="shared" si="10"/>
        <v>2146.9140000000002</v>
      </c>
      <c r="J148" s="9">
        <f>J149</f>
        <v>0</v>
      </c>
      <c r="K148" s="8">
        <f t="shared" si="11"/>
        <v>2146.9140000000002</v>
      </c>
      <c r="L148" s="9">
        <f>L149</f>
        <v>0</v>
      </c>
      <c r="M148" s="8">
        <f t="shared" si="8"/>
        <v>2146.9140000000002</v>
      </c>
      <c r="N148" s="8">
        <f>N149</f>
        <v>0</v>
      </c>
      <c r="O148" s="17">
        <f t="shared" si="9"/>
        <v>0</v>
      </c>
    </row>
    <row r="149" spans="1:15" ht="50.25" customHeight="1">
      <c r="A149" s="2" t="s">
        <v>194</v>
      </c>
      <c r="B149" s="3" t="s">
        <v>5</v>
      </c>
      <c r="C149" s="3">
        <v>10</v>
      </c>
      <c r="D149" s="3" t="s">
        <v>22</v>
      </c>
      <c r="E149" s="12" t="s">
        <v>168</v>
      </c>
      <c r="F149" s="3">
        <v>400</v>
      </c>
      <c r="G149" s="8">
        <v>2146.9140000000002</v>
      </c>
      <c r="H149" s="9"/>
      <c r="I149" s="8">
        <f t="shared" si="10"/>
        <v>2146.9140000000002</v>
      </c>
      <c r="J149" s="9"/>
      <c r="K149" s="8">
        <f t="shared" si="11"/>
        <v>2146.9140000000002</v>
      </c>
      <c r="L149" s="9"/>
      <c r="M149" s="8">
        <f t="shared" si="8"/>
        <v>2146.9140000000002</v>
      </c>
      <c r="N149" s="8">
        <v>0</v>
      </c>
      <c r="O149" s="17">
        <f t="shared" si="9"/>
        <v>0</v>
      </c>
    </row>
    <row r="150" spans="1:15" ht="45.75" customHeight="1">
      <c r="A150" s="10" t="s">
        <v>165</v>
      </c>
      <c r="B150" s="3" t="s">
        <v>5</v>
      </c>
      <c r="C150" s="3">
        <v>10</v>
      </c>
      <c r="D150" s="3" t="s">
        <v>29</v>
      </c>
      <c r="E150" s="12" t="s">
        <v>166</v>
      </c>
      <c r="F150" s="3"/>
      <c r="G150" s="8">
        <v>384.17060000000004</v>
      </c>
      <c r="H150" s="9">
        <f>H151</f>
        <v>0</v>
      </c>
      <c r="I150" s="8">
        <f t="shared" si="10"/>
        <v>384.17060000000004</v>
      </c>
      <c r="J150" s="9">
        <f>J151</f>
        <v>0</v>
      </c>
      <c r="K150" s="8">
        <f t="shared" si="11"/>
        <v>384.17060000000004</v>
      </c>
      <c r="L150" s="9">
        <f>L151</f>
        <v>0</v>
      </c>
      <c r="M150" s="8">
        <f t="shared" si="8"/>
        <v>384.17060000000004</v>
      </c>
      <c r="N150" s="8">
        <f>N151</f>
        <v>0</v>
      </c>
      <c r="O150" s="17">
        <f t="shared" si="9"/>
        <v>0</v>
      </c>
    </row>
    <row r="151" spans="1:15" ht="56.25" customHeight="1">
      <c r="A151" s="2" t="s">
        <v>72</v>
      </c>
      <c r="B151" s="3" t="s">
        <v>5</v>
      </c>
      <c r="C151" s="3">
        <v>10</v>
      </c>
      <c r="D151" s="3" t="s">
        <v>29</v>
      </c>
      <c r="E151" s="12" t="s">
        <v>166</v>
      </c>
      <c r="F151" s="3">
        <v>600</v>
      </c>
      <c r="G151" s="8">
        <v>384.17060000000004</v>
      </c>
      <c r="H151" s="9"/>
      <c r="I151" s="8">
        <f t="shared" si="10"/>
        <v>384.17060000000004</v>
      </c>
      <c r="J151" s="9"/>
      <c r="K151" s="8">
        <f t="shared" si="11"/>
        <v>384.17060000000004</v>
      </c>
      <c r="L151" s="9"/>
      <c r="M151" s="8">
        <f t="shared" si="8"/>
        <v>384.17060000000004</v>
      </c>
      <c r="N151" s="8">
        <v>0</v>
      </c>
      <c r="O151" s="17">
        <f t="shared" si="9"/>
        <v>0</v>
      </c>
    </row>
    <row r="152" spans="1:15" ht="42" customHeight="1">
      <c r="A152" s="6" t="s">
        <v>6</v>
      </c>
      <c r="B152" s="7" t="s">
        <v>3</v>
      </c>
      <c r="C152" s="7"/>
      <c r="D152" s="7"/>
      <c r="E152" s="7"/>
      <c r="F152" s="7"/>
      <c r="G152" s="8">
        <v>5641.6110000000008</v>
      </c>
      <c r="H152" s="9">
        <f>H153</f>
        <v>0</v>
      </c>
      <c r="I152" s="8">
        <f t="shared" si="10"/>
        <v>5641.6110000000008</v>
      </c>
      <c r="J152" s="9">
        <f>J153</f>
        <v>0</v>
      </c>
      <c r="K152" s="8">
        <f t="shared" si="11"/>
        <v>5641.6110000000008</v>
      </c>
      <c r="L152" s="9">
        <f>L153</f>
        <v>63</v>
      </c>
      <c r="M152" s="8">
        <f t="shared" si="8"/>
        <v>5704.6110000000008</v>
      </c>
      <c r="N152" s="8">
        <f>N153</f>
        <v>1232.8706500000001</v>
      </c>
      <c r="O152" s="17">
        <f t="shared" si="9"/>
        <v>21.611826818691053</v>
      </c>
    </row>
    <row r="153" spans="1:15" ht="35.25" customHeight="1">
      <c r="A153" s="2" t="s">
        <v>12</v>
      </c>
      <c r="B153" s="3" t="s">
        <v>3</v>
      </c>
      <c r="C153" s="3"/>
      <c r="D153" s="3"/>
      <c r="E153" s="3"/>
      <c r="F153" s="3"/>
      <c r="G153" s="8">
        <v>5641.6110000000008</v>
      </c>
      <c r="H153" s="9">
        <f>H154+H158+H162+H160</f>
        <v>0</v>
      </c>
      <c r="I153" s="8">
        <f t="shared" si="10"/>
        <v>5641.6110000000008</v>
      </c>
      <c r="J153" s="9">
        <f>J154+J158+J162+J160</f>
        <v>0</v>
      </c>
      <c r="K153" s="8">
        <f t="shared" si="11"/>
        <v>5641.6110000000008</v>
      </c>
      <c r="L153" s="9">
        <f>L154+L158+L162+L160+L164</f>
        <v>63</v>
      </c>
      <c r="M153" s="8">
        <f t="shared" si="8"/>
        <v>5704.6110000000008</v>
      </c>
      <c r="N153" s="8">
        <f>N154+N158+N162+N160+N164</f>
        <v>1232.8706500000001</v>
      </c>
      <c r="O153" s="17">
        <f t="shared" si="9"/>
        <v>21.611826818691053</v>
      </c>
    </row>
    <row r="154" spans="1:15" ht="50.25" customHeight="1">
      <c r="A154" s="2" t="s">
        <v>32</v>
      </c>
      <c r="B154" s="3" t="s">
        <v>3</v>
      </c>
      <c r="C154" s="3" t="s">
        <v>20</v>
      </c>
      <c r="D154" s="3" t="s">
        <v>29</v>
      </c>
      <c r="E154" s="1" t="s">
        <v>35</v>
      </c>
      <c r="F154" s="3"/>
      <c r="G154" s="8">
        <v>4470.0590000000002</v>
      </c>
      <c r="H154" s="9">
        <f>H155+H156+H157</f>
        <v>0</v>
      </c>
      <c r="I154" s="8">
        <f t="shared" si="10"/>
        <v>4470.0590000000002</v>
      </c>
      <c r="J154" s="9">
        <f>J155+J156+J157</f>
        <v>0</v>
      </c>
      <c r="K154" s="8">
        <f t="shared" si="11"/>
        <v>4470.0590000000002</v>
      </c>
      <c r="L154" s="9">
        <f>L155+L156+L157</f>
        <v>0</v>
      </c>
      <c r="M154" s="8">
        <f t="shared" si="8"/>
        <v>4470.0590000000002</v>
      </c>
      <c r="N154" s="8">
        <f>N155+N156+N157</f>
        <v>1165.33465</v>
      </c>
      <c r="O154" s="17">
        <f t="shared" si="9"/>
        <v>26.069782300412587</v>
      </c>
    </row>
    <row r="155" spans="1:15" ht="89.25" customHeight="1">
      <c r="A155" s="2" t="s">
        <v>102</v>
      </c>
      <c r="B155" s="3" t="s">
        <v>3</v>
      </c>
      <c r="C155" s="3" t="s">
        <v>20</v>
      </c>
      <c r="D155" s="3" t="s">
        <v>29</v>
      </c>
      <c r="E155" s="1" t="s">
        <v>35</v>
      </c>
      <c r="F155" s="3">
        <v>100</v>
      </c>
      <c r="G155" s="8">
        <v>4470.0589999999993</v>
      </c>
      <c r="H155" s="9"/>
      <c r="I155" s="8">
        <f t="shared" si="10"/>
        <v>4470.0589999999993</v>
      </c>
      <c r="J155" s="9"/>
      <c r="K155" s="8">
        <f t="shared" si="11"/>
        <v>4470.0589999999993</v>
      </c>
      <c r="L155" s="9"/>
      <c r="M155" s="8">
        <f t="shared" si="8"/>
        <v>4470.0589999999993</v>
      </c>
      <c r="N155" s="8">
        <v>1165.33465</v>
      </c>
      <c r="O155" s="17">
        <f t="shared" si="9"/>
        <v>26.069782300412591</v>
      </c>
    </row>
    <row r="156" spans="1:15" ht="52.5" hidden="1" customHeight="1">
      <c r="A156" s="2" t="s">
        <v>33</v>
      </c>
      <c r="B156" s="3" t="s">
        <v>3</v>
      </c>
      <c r="C156" s="3" t="s">
        <v>20</v>
      </c>
      <c r="D156" s="3" t="s">
        <v>29</v>
      </c>
      <c r="E156" s="1" t="s">
        <v>35</v>
      </c>
      <c r="F156" s="3">
        <v>200</v>
      </c>
      <c r="G156" s="8">
        <v>0</v>
      </c>
      <c r="H156" s="9"/>
      <c r="I156" s="8">
        <f t="shared" si="10"/>
        <v>0</v>
      </c>
      <c r="J156" s="9"/>
      <c r="K156" s="8">
        <f t="shared" si="11"/>
        <v>0</v>
      </c>
      <c r="L156" s="9"/>
      <c r="M156" s="8">
        <f t="shared" si="8"/>
        <v>0</v>
      </c>
      <c r="N156" s="8">
        <v>0</v>
      </c>
      <c r="O156" s="17">
        <v>0</v>
      </c>
    </row>
    <row r="157" spans="1:15" ht="47.25" hidden="1" customHeight="1">
      <c r="A157" s="2" t="s">
        <v>34</v>
      </c>
      <c r="B157" s="3" t="s">
        <v>3</v>
      </c>
      <c r="C157" s="3" t="s">
        <v>20</v>
      </c>
      <c r="D157" s="3" t="s">
        <v>29</v>
      </c>
      <c r="E157" s="1" t="s">
        <v>35</v>
      </c>
      <c r="F157" s="3">
        <v>800</v>
      </c>
      <c r="G157" s="8">
        <v>0</v>
      </c>
      <c r="H157" s="9"/>
      <c r="I157" s="8">
        <f t="shared" si="10"/>
        <v>0</v>
      </c>
      <c r="J157" s="9"/>
      <c r="K157" s="8">
        <f t="shared" si="11"/>
        <v>0</v>
      </c>
      <c r="L157" s="9"/>
      <c r="M157" s="8">
        <f t="shared" si="8"/>
        <v>0</v>
      </c>
      <c r="N157" s="8">
        <v>0</v>
      </c>
      <c r="O157" s="17">
        <v>0</v>
      </c>
    </row>
    <row r="158" spans="1:15" ht="42" customHeight="1">
      <c r="A158" s="10" t="s">
        <v>60</v>
      </c>
      <c r="B158" s="3" t="s">
        <v>3</v>
      </c>
      <c r="C158" s="3" t="s">
        <v>20</v>
      </c>
      <c r="D158" s="3">
        <v>11</v>
      </c>
      <c r="E158" s="1" t="s">
        <v>61</v>
      </c>
      <c r="F158" s="3"/>
      <c r="G158" s="8">
        <v>500</v>
      </c>
      <c r="H158" s="9">
        <f>H159</f>
        <v>0</v>
      </c>
      <c r="I158" s="8">
        <f t="shared" si="10"/>
        <v>500</v>
      </c>
      <c r="J158" s="9">
        <f>J159</f>
        <v>0</v>
      </c>
      <c r="K158" s="8">
        <f t="shared" si="11"/>
        <v>500</v>
      </c>
      <c r="L158" s="9">
        <f>L159</f>
        <v>0</v>
      </c>
      <c r="M158" s="8">
        <f t="shared" si="8"/>
        <v>500</v>
      </c>
      <c r="N158" s="8">
        <f>N159</f>
        <v>0</v>
      </c>
      <c r="O158" s="17">
        <f t="shared" si="9"/>
        <v>0</v>
      </c>
    </row>
    <row r="159" spans="1:15" ht="36" customHeight="1">
      <c r="A159" s="2" t="s">
        <v>34</v>
      </c>
      <c r="B159" s="3" t="s">
        <v>3</v>
      </c>
      <c r="C159" s="3" t="s">
        <v>20</v>
      </c>
      <c r="D159" s="3">
        <v>11</v>
      </c>
      <c r="E159" s="1" t="s">
        <v>61</v>
      </c>
      <c r="F159" s="3">
        <v>800</v>
      </c>
      <c r="G159" s="8">
        <v>500</v>
      </c>
      <c r="H159" s="9"/>
      <c r="I159" s="8">
        <f t="shared" si="10"/>
        <v>500</v>
      </c>
      <c r="J159" s="9"/>
      <c r="K159" s="8">
        <f t="shared" si="11"/>
        <v>500</v>
      </c>
      <c r="L159" s="9"/>
      <c r="M159" s="8">
        <f t="shared" si="8"/>
        <v>500</v>
      </c>
      <c r="N159" s="8">
        <v>0</v>
      </c>
      <c r="O159" s="17">
        <f t="shared" si="9"/>
        <v>0</v>
      </c>
    </row>
    <row r="160" spans="1:15" ht="138" customHeight="1">
      <c r="A160" s="4" t="s">
        <v>294</v>
      </c>
      <c r="B160" s="3" t="s">
        <v>3</v>
      </c>
      <c r="C160" s="3" t="s">
        <v>20</v>
      </c>
      <c r="D160" s="3">
        <v>13</v>
      </c>
      <c r="E160" s="1" t="s">
        <v>293</v>
      </c>
      <c r="F160" s="3"/>
      <c r="G160" s="8">
        <v>553.06499999999994</v>
      </c>
      <c r="H160" s="9">
        <f>H161</f>
        <v>0</v>
      </c>
      <c r="I160" s="8">
        <f t="shared" si="10"/>
        <v>553.06499999999994</v>
      </c>
      <c r="J160" s="9">
        <f>J161</f>
        <v>0</v>
      </c>
      <c r="K160" s="8">
        <f t="shared" si="11"/>
        <v>553.06499999999994</v>
      </c>
      <c r="L160" s="9">
        <f>L161</f>
        <v>0</v>
      </c>
      <c r="M160" s="8">
        <f t="shared" si="8"/>
        <v>553.06499999999994</v>
      </c>
      <c r="N160" s="8">
        <f>N161</f>
        <v>0</v>
      </c>
      <c r="O160" s="17">
        <f t="shared" si="9"/>
        <v>0</v>
      </c>
    </row>
    <row r="161" spans="1:15" ht="36" customHeight="1">
      <c r="A161" s="4" t="s">
        <v>59</v>
      </c>
      <c r="B161" s="3" t="s">
        <v>3</v>
      </c>
      <c r="C161" s="3" t="s">
        <v>20</v>
      </c>
      <c r="D161" s="3">
        <v>13</v>
      </c>
      <c r="E161" s="1" t="s">
        <v>293</v>
      </c>
      <c r="F161" s="3">
        <v>800</v>
      </c>
      <c r="G161" s="8">
        <v>553.06499999999994</v>
      </c>
      <c r="H161" s="9"/>
      <c r="I161" s="8">
        <f t="shared" si="10"/>
        <v>553.06499999999994</v>
      </c>
      <c r="J161" s="9"/>
      <c r="K161" s="8">
        <f t="shared" si="11"/>
        <v>553.06499999999994</v>
      </c>
      <c r="L161" s="9"/>
      <c r="M161" s="8">
        <f t="shared" si="8"/>
        <v>553.06499999999994</v>
      </c>
      <c r="N161" s="8">
        <v>0</v>
      </c>
      <c r="O161" s="17">
        <f t="shared" si="9"/>
        <v>0</v>
      </c>
    </row>
    <row r="162" spans="1:15" ht="23.25" customHeight="1">
      <c r="A162" s="10" t="s">
        <v>55</v>
      </c>
      <c r="B162" s="3" t="s">
        <v>3</v>
      </c>
      <c r="C162" s="3" t="s">
        <v>22</v>
      </c>
      <c r="D162" s="3">
        <v>10</v>
      </c>
      <c r="E162" s="1" t="s">
        <v>56</v>
      </c>
      <c r="F162" s="3"/>
      <c r="G162" s="8">
        <v>118.48700000000001</v>
      </c>
      <c r="H162" s="9">
        <f>H163</f>
        <v>0</v>
      </c>
      <c r="I162" s="8">
        <f t="shared" si="10"/>
        <v>118.48700000000001</v>
      </c>
      <c r="J162" s="9">
        <f>J163</f>
        <v>0</v>
      </c>
      <c r="K162" s="8">
        <f t="shared" si="11"/>
        <v>118.48700000000001</v>
      </c>
      <c r="L162" s="9">
        <f>L163</f>
        <v>0</v>
      </c>
      <c r="M162" s="8">
        <f t="shared" si="8"/>
        <v>118.48700000000001</v>
      </c>
      <c r="N162" s="8">
        <f>N163</f>
        <v>67.536000000000001</v>
      </c>
      <c r="O162" s="17">
        <f t="shared" si="9"/>
        <v>56.998658080633312</v>
      </c>
    </row>
    <row r="163" spans="1:15" ht="48" customHeight="1">
      <c r="A163" s="2" t="s">
        <v>33</v>
      </c>
      <c r="B163" s="3" t="s">
        <v>3</v>
      </c>
      <c r="C163" s="3" t="s">
        <v>22</v>
      </c>
      <c r="D163" s="3">
        <v>10</v>
      </c>
      <c r="E163" s="1" t="s">
        <v>56</v>
      </c>
      <c r="F163" s="3">
        <v>200</v>
      </c>
      <c r="G163" s="8">
        <v>118.48700000000001</v>
      </c>
      <c r="H163" s="9"/>
      <c r="I163" s="8">
        <f t="shared" si="10"/>
        <v>118.48700000000001</v>
      </c>
      <c r="J163" s="9"/>
      <c r="K163" s="8">
        <f t="shared" si="11"/>
        <v>118.48700000000001</v>
      </c>
      <c r="L163" s="9"/>
      <c r="M163" s="8">
        <f t="shared" si="8"/>
        <v>118.48700000000001</v>
      </c>
      <c r="N163" s="8">
        <v>67.536000000000001</v>
      </c>
      <c r="O163" s="17">
        <f t="shared" si="9"/>
        <v>56.998658080633312</v>
      </c>
    </row>
    <row r="164" spans="1:15" ht="85.5" customHeight="1">
      <c r="A164" s="2" t="s">
        <v>182</v>
      </c>
      <c r="B164" s="3" t="s">
        <v>3</v>
      </c>
      <c r="C164" s="3" t="s">
        <v>24</v>
      </c>
      <c r="D164" s="3" t="s">
        <v>23</v>
      </c>
      <c r="E164" s="1" t="s">
        <v>184</v>
      </c>
      <c r="F164" s="3"/>
      <c r="G164" s="8"/>
      <c r="H164" s="9"/>
      <c r="I164" s="8">
        <f t="shared" si="10"/>
        <v>0</v>
      </c>
      <c r="J164" s="9"/>
      <c r="K164" s="8">
        <f t="shared" si="11"/>
        <v>0</v>
      </c>
      <c r="L164" s="9">
        <f>L165</f>
        <v>63</v>
      </c>
      <c r="M164" s="8">
        <f t="shared" si="8"/>
        <v>63</v>
      </c>
      <c r="N164" s="8">
        <f>N165</f>
        <v>0</v>
      </c>
      <c r="O164" s="17">
        <f t="shared" si="9"/>
        <v>0</v>
      </c>
    </row>
    <row r="165" spans="1:15" ht="48" customHeight="1">
      <c r="A165" s="2" t="s">
        <v>33</v>
      </c>
      <c r="B165" s="3" t="s">
        <v>3</v>
      </c>
      <c r="C165" s="3" t="s">
        <v>24</v>
      </c>
      <c r="D165" s="3" t="s">
        <v>23</v>
      </c>
      <c r="E165" s="1" t="s">
        <v>184</v>
      </c>
      <c r="F165" s="3">
        <v>200</v>
      </c>
      <c r="G165" s="8"/>
      <c r="H165" s="9"/>
      <c r="I165" s="8">
        <f t="shared" si="10"/>
        <v>0</v>
      </c>
      <c r="J165" s="9"/>
      <c r="K165" s="8">
        <f t="shared" si="11"/>
        <v>0</v>
      </c>
      <c r="L165" s="9">
        <v>63</v>
      </c>
      <c r="M165" s="8">
        <f t="shared" si="8"/>
        <v>63</v>
      </c>
      <c r="N165" s="8">
        <v>0</v>
      </c>
      <c r="O165" s="17">
        <f t="shared" si="9"/>
        <v>0</v>
      </c>
    </row>
    <row r="166" spans="1:15" ht="63.75" customHeight="1">
      <c r="A166" s="6" t="s">
        <v>16</v>
      </c>
      <c r="B166" s="7" t="s">
        <v>11</v>
      </c>
      <c r="C166" s="3"/>
      <c r="D166" s="3"/>
      <c r="E166" s="3"/>
      <c r="F166" s="3"/>
      <c r="G166" s="8">
        <v>8689.9780499999997</v>
      </c>
      <c r="H166" s="9">
        <f>H167</f>
        <v>0</v>
      </c>
      <c r="I166" s="8">
        <f t="shared" si="10"/>
        <v>8689.9780499999997</v>
      </c>
      <c r="J166" s="9">
        <f>J167</f>
        <v>-265.28071999999997</v>
      </c>
      <c r="K166" s="8">
        <f t="shared" si="11"/>
        <v>8424.6973299999991</v>
      </c>
      <c r="L166" s="9">
        <f>L167</f>
        <v>240.91899999999998</v>
      </c>
      <c r="M166" s="8">
        <f t="shared" si="8"/>
        <v>8665.6163299999989</v>
      </c>
      <c r="N166" s="8">
        <f>N167</f>
        <v>1670.8400699999997</v>
      </c>
      <c r="O166" s="17">
        <f t="shared" si="9"/>
        <v>19.281260632502523</v>
      </c>
    </row>
    <row r="167" spans="1:15" ht="35.25" customHeight="1">
      <c r="A167" s="2" t="s">
        <v>12</v>
      </c>
      <c r="B167" s="3" t="s">
        <v>11</v>
      </c>
      <c r="C167" s="3"/>
      <c r="D167" s="3"/>
      <c r="E167" s="3"/>
      <c r="F167" s="3"/>
      <c r="G167" s="8">
        <v>8689.9780499999997</v>
      </c>
      <c r="H167" s="9">
        <f>H168+H172+H174+H176+H179+H181+H183+H185</f>
        <v>0</v>
      </c>
      <c r="I167" s="8">
        <f t="shared" si="10"/>
        <v>8689.9780499999997</v>
      </c>
      <c r="J167" s="9">
        <f>J168+J172+J174+J176+J179+J181+J183+J185</f>
        <v>-265.28071999999997</v>
      </c>
      <c r="K167" s="8">
        <f t="shared" si="11"/>
        <v>8424.6973299999991</v>
      </c>
      <c r="L167" s="9">
        <f>L168+L172+L174+L176+L179+L181+L183+L185+L187</f>
        <v>240.91899999999998</v>
      </c>
      <c r="M167" s="8">
        <f t="shared" si="8"/>
        <v>8665.6163299999989</v>
      </c>
      <c r="N167" s="8">
        <f>N168+N172+N174+N176+N179+N181+N183+N185+N187</f>
        <v>1670.8400699999997</v>
      </c>
      <c r="O167" s="17">
        <f t="shared" si="9"/>
        <v>19.281260632502523</v>
      </c>
    </row>
    <row r="168" spans="1:15" ht="48" customHeight="1">
      <c r="A168" s="2" t="s">
        <v>32</v>
      </c>
      <c r="B168" s="3" t="s">
        <v>11</v>
      </c>
      <c r="C168" s="3" t="s">
        <v>20</v>
      </c>
      <c r="D168" s="3">
        <v>13</v>
      </c>
      <c r="E168" s="1" t="s">
        <v>35</v>
      </c>
      <c r="F168" s="3"/>
      <c r="G168" s="8">
        <v>3174.335</v>
      </c>
      <c r="H168" s="9">
        <f>H169+H170+H171</f>
        <v>0</v>
      </c>
      <c r="I168" s="8">
        <f t="shared" si="10"/>
        <v>3174.335</v>
      </c>
      <c r="J168" s="9">
        <f>J169+J170+J171</f>
        <v>90.668000000000006</v>
      </c>
      <c r="K168" s="8">
        <f t="shared" si="11"/>
        <v>3265.0030000000002</v>
      </c>
      <c r="L168" s="9">
        <f>L169+L170+L171</f>
        <v>-10.081</v>
      </c>
      <c r="M168" s="8">
        <f t="shared" si="8"/>
        <v>3254.922</v>
      </c>
      <c r="N168" s="8">
        <f>N169+N170+N171</f>
        <v>924.55850999999996</v>
      </c>
      <c r="O168" s="17">
        <f t="shared" si="9"/>
        <v>28.404935970815888</v>
      </c>
    </row>
    <row r="169" spans="1:15" ht="88.5" customHeight="1">
      <c r="A169" s="2" t="s">
        <v>102</v>
      </c>
      <c r="B169" s="3" t="s">
        <v>11</v>
      </c>
      <c r="C169" s="3" t="s">
        <v>20</v>
      </c>
      <c r="D169" s="3">
        <v>13</v>
      </c>
      <c r="E169" s="1" t="s">
        <v>35</v>
      </c>
      <c r="F169" s="3">
        <v>100</v>
      </c>
      <c r="G169" s="8">
        <v>3174.335</v>
      </c>
      <c r="H169" s="9"/>
      <c r="I169" s="8">
        <f t="shared" si="10"/>
        <v>3174.335</v>
      </c>
      <c r="J169" s="9">
        <f>764.79-674.122</f>
        <v>90.668000000000006</v>
      </c>
      <c r="K169" s="8">
        <f t="shared" si="11"/>
        <v>3265.0030000000002</v>
      </c>
      <c r="L169" s="9">
        <v>-10.081</v>
      </c>
      <c r="M169" s="8">
        <f t="shared" si="8"/>
        <v>3254.922</v>
      </c>
      <c r="N169" s="8">
        <v>924.55850999999996</v>
      </c>
      <c r="O169" s="17">
        <f t="shared" si="9"/>
        <v>28.404935970815888</v>
      </c>
    </row>
    <row r="170" spans="1:15" ht="49.5" hidden="1" customHeight="1">
      <c r="A170" s="2" t="s">
        <v>33</v>
      </c>
      <c r="B170" s="3" t="s">
        <v>11</v>
      </c>
      <c r="C170" s="3" t="s">
        <v>20</v>
      </c>
      <c r="D170" s="3">
        <v>13</v>
      </c>
      <c r="E170" s="1" t="s">
        <v>35</v>
      </c>
      <c r="F170" s="3">
        <v>200</v>
      </c>
      <c r="G170" s="8">
        <v>0</v>
      </c>
      <c r="H170" s="9"/>
      <c r="I170" s="8">
        <f t="shared" si="10"/>
        <v>0</v>
      </c>
      <c r="J170" s="9"/>
      <c r="K170" s="8">
        <f t="shared" si="11"/>
        <v>0</v>
      </c>
      <c r="L170" s="9"/>
      <c r="M170" s="8">
        <f t="shared" si="8"/>
        <v>0</v>
      </c>
      <c r="N170" s="8">
        <v>0</v>
      </c>
      <c r="O170" s="17">
        <v>0</v>
      </c>
    </row>
    <row r="171" spans="1:15" ht="36.75" hidden="1" customHeight="1">
      <c r="A171" s="2" t="s">
        <v>34</v>
      </c>
      <c r="B171" s="3" t="s">
        <v>11</v>
      </c>
      <c r="C171" s="3" t="s">
        <v>20</v>
      </c>
      <c r="D171" s="3">
        <v>13</v>
      </c>
      <c r="E171" s="1" t="s">
        <v>35</v>
      </c>
      <c r="F171" s="3">
        <v>800</v>
      </c>
      <c r="G171" s="8">
        <v>0</v>
      </c>
      <c r="H171" s="9"/>
      <c r="I171" s="8">
        <f t="shared" si="10"/>
        <v>0</v>
      </c>
      <c r="J171" s="9"/>
      <c r="K171" s="8">
        <f t="shared" si="11"/>
        <v>0</v>
      </c>
      <c r="L171" s="9"/>
      <c r="M171" s="8">
        <f t="shared" si="8"/>
        <v>0</v>
      </c>
      <c r="N171" s="8">
        <v>0</v>
      </c>
      <c r="O171" s="17">
        <v>0</v>
      </c>
    </row>
    <row r="172" spans="1:15" ht="36.75" hidden="1" customHeight="1">
      <c r="A172" s="10" t="s">
        <v>190</v>
      </c>
      <c r="B172" s="3" t="s">
        <v>11</v>
      </c>
      <c r="C172" s="3" t="s">
        <v>20</v>
      </c>
      <c r="D172" s="3">
        <v>13</v>
      </c>
      <c r="E172" s="1" t="s">
        <v>191</v>
      </c>
      <c r="F172" s="3"/>
      <c r="G172" s="8">
        <v>0</v>
      </c>
      <c r="H172" s="9">
        <f>H173</f>
        <v>0</v>
      </c>
      <c r="I172" s="8">
        <f t="shared" si="10"/>
        <v>0</v>
      </c>
      <c r="J172" s="9">
        <f>J173</f>
        <v>0</v>
      </c>
      <c r="K172" s="8">
        <f t="shared" si="11"/>
        <v>0</v>
      </c>
      <c r="L172" s="9">
        <f>L173</f>
        <v>0</v>
      </c>
      <c r="M172" s="8">
        <f t="shared" si="8"/>
        <v>0</v>
      </c>
      <c r="N172" s="8">
        <f>N173</f>
        <v>0</v>
      </c>
      <c r="O172" s="17">
        <v>0</v>
      </c>
    </row>
    <row r="173" spans="1:15" ht="51" hidden="1" customHeight="1">
      <c r="A173" s="2" t="s">
        <v>194</v>
      </c>
      <c r="B173" s="3" t="s">
        <v>11</v>
      </c>
      <c r="C173" s="3" t="s">
        <v>20</v>
      </c>
      <c r="D173" s="3">
        <v>13</v>
      </c>
      <c r="E173" s="1" t="s">
        <v>191</v>
      </c>
      <c r="F173" s="3">
        <v>400</v>
      </c>
      <c r="G173" s="8">
        <v>0</v>
      </c>
      <c r="H173" s="9"/>
      <c r="I173" s="8">
        <f t="shared" si="10"/>
        <v>0</v>
      </c>
      <c r="J173" s="9"/>
      <c r="K173" s="8">
        <f t="shared" si="11"/>
        <v>0</v>
      </c>
      <c r="L173" s="9"/>
      <c r="M173" s="8">
        <f t="shared" si="8"/>
        <v>0</v>
      </c>
      <c r="N173" s="8">
        <v>0</v>
      </c>
      <c r="O173" s="17">
        <v>0</v>
      </c>
    </row>
    <row r="174" spans="1:15" ht="36.75" customHeight="1">
      <c r="A174" s="2" t="s">
        <v>239</v>
      </c>
      <c r="B174" s="3" t="s">
        <v>11</v>
      </c>
      <c r="C174" s="3" t="s">
        <v>20</v>
      </c>
      <c r="D174" s="3">
        <v>13</v>
      </c>
      <c r="E174" s="1" t="s">
        <v>240</v>
      </c>
      <c r="F174" s="3"/>
      <c r="G174" s="8">
        <v>396.1</v>
      </c>
      <c r="H174" s="9">
        <f>H175</f>
        <v>0</v>
      </c>
      <c r="I174" s="8">
        <f t="shared" si="10"/>
        <v>396.1</v>
      </c>
      <c r="J174" s="9">
        <f>J175</f>
        <v>0</v>
      </c>
      <c r="K174" s="8">
        <f t="shared" si="11"/>
        <v>396.1</v>
      </c>
      <c r="L174" s="9">
        <f>L175</f>
        <v>0</v>
      </c>
      <c r="M174" s="8">
        <f t="shared" si="8"/>
        <v>396.1</v>
      </c>
      <c r="N174" s="8">
        <f>N175</f>
        <v>65.992000000000004</v>
      </c>
      <c r="O174" s="17">
        <f t="shared" si="9"/>
        <v>16.660439283009339</v>
      </c>
    </row>
    <row r="175" spans="1:15" ht="45.75" customHeight="1">
      <c r="A175" s="2" t="s">
        <v>33</v>
      </c>
      <c r="B175" s="3" t="s">
        <v>11</v>
      </c>
      <c r="C175" s="3" t="s">
        <v>20</v>
      </c>
      <c r="D175" s="3">
        <v>13</v>
      </c>
      <c r="E175" s="12" t="s">
        <v>240</v>
      </c>
      <c r="F175" s="3">
        <v>200</v>
      </c>
      <c r="G175" s="8">
        <v>396.1</v>
      </c>
      <c r="H175" s="9"/>
      <c r="I175" s="8">
        <f t="shared" si="10"/>
        <v>396.1</v>
      </c>
      <c r="J175" s="9"/>
      <c r="K175" s="8">
        <f t="shared" si="11"/>
        <v>396.1</v>
      </c>
      <c r="L175" s="9"/>
      <c r="M175" s="8">
        <f t="shared" si="8"/>
        <v>396.1</v>
      </c>
      <c r="N175" s="8">
        <v>65.992000000000004</v>
      </c>
      <c r="O175" s="17">
        <f t="shared" si="9"/>
        <v>16.660439283009339</v>
      </c>
    </row>
    <row r="176" spans="1:15" ht="50.25" customHeight="1">
      <c r="A176" s="2" t="s">
        <v>47</v>
      </c>
      <c r="B176" s="3" t="s">
        <v>11</v>
      </c>
      <c r="C176" s="3" t="s">
        <v>20</v>
      </c>
      <c r="D176" s="3">
        <v>13</v>
      </c>
      <c r="E176" s="12" t="s">
        <v>48</v>
      </c>
      <c r="F176" s="3"/>
      <c r="G176" s="8">
        <v>608.57005000000004</v>
      </c>
      <c r="H176" s="9">
        <f>H177+H178</f>
        <v>0</v>
      </c>
      <c r="I176" s="8">
        <f t="shared" si="10"/>
        <v>608.57005000000004</v>
      </c>
      <c r="J176" s="9">
        <f>J177+J178</f>
        <v>289.29899999999998</v>
      </c>
      <c r="K176" s="8">
        <f t="shared" si="11"/>
        <v>897.86905000000002</v>
      </c>
      <c r="L176" s="9">
        <f>L177+L178</f>
        <v>74.8</v>
      </c>
      <c r="M176" s="8">
        <f t="shared" si="8"/>
        <v>972.66904999999997</v>
      </c>
      <c r="N176" s="8">
        <f>N177+N178</f>
        <v>268.6069</v>
      </c>
      <c r="O176" s="17">
        <f t="shared" si="9"/>
        <v>27.615446384358588</v>
      </c>
    </row>
    <row r="177" spans="1:15" ht="48" customHeight="1">
      <c r="A177" s="2" t="s">
        <v>33</v>
      </c>
      <c r="B177" s="3" t="s">
        <v>11</v>
      </c>
      <c r="C177" s="3" t="s">
        <v>20</v>
      </c>
      <c r="D177" s="3">
        <v>13</v>
      </c>
      <c r="E177" s="12" t="s">
        <v>48</v>
      </c>
      <c r="F177" s="3">
        <v>200</v>
      </c>
      <c r="G177" s="8">
        <v>608.57005000000004</v>
      </c>
      <c r="H177" s="9"/>
      <c r="I177" s="8">
        <f t="shared" si="10"/>
        <v>608.57005000000004</v>
      </c>
      <c r="J177" s="9">
        <f>99+190.299</f>
        <v>289.29899999999998</v>
      </c>
      <c r="K177" s="8">
        <f t="shared" si="11"/>
        <v>897.86905000000002</v>
      </c>
      <c r="L177" s="9">
        <v>74.8</v>
      </c>
      <c r="M177" s="8">
        <f t="shared" si="8"/>
        <v>972.66904999999997</v>
      </c>
      <c r="N177" s="8">
        <v>268.6069</v>
      </c>
      <c r="O177" s="17">
        <f t="shared" si="9"/>
        <v>27.615446384358588</v>
      </c>
    </row>
    <row r="178" spans="1:15" ht="39.75" hidden="1" customHeight="1">
      <c r="A178" s="4" t="s">
        <v>34</v>
      </c>
      <c r="B178" s="3" t="s">
        <v>11</v>
      </c>
      <c r="C178" s="3" t="s">
        <v>20</v>
      </c>
      <c r="D178" s="3">
        <v>13</v>
      </c>
      <c r="E178" s="12" t="s">
        <v>48</v>
      </c>
      <c r="F178" s="3">
        <v>800</v>
      </c>
      <c r="G178" s="8">
        <v>0</v>
      </c>
      <c r="H178" s="9"/>
      <c r="I178" s="8">
        <f t="shared" si="10"/>
        <v>0</v>
      </c>
      <c r="J178" s="9"/>
      <c r="K178" s="8">
        <f t="shared" si="11"/>
        <v>0</v>
      </c>
      <c r="L178" s="9"/>
      <c r="M178" s="8">
        <f t="shared" si="8"/>
        <v>0</v>
      </c>
      <c r="N178" s="8">
        <v>0</v>
      </c>
      <c r="O178" s="17">
        <v>0</v>
      </c>
    </row>
    <row r="179" spans="1:15" ht="40.5" customHeight="1">
      <c r="A179" s="10" t="s">
        <v>55</v>
      </c>
      <c r="B179" s="3" t="s">
        <v>11</v>
      </c>
      <c r="C179" s="3" t="s">
        <v>22</v>
      </c>
      <c r="D179" s="3">
        <v>10</v>
      </c>
      <c r="E179" s="1" t="s">
        <v>56</v>
      </c>
      <c r="F179" s="3"/>
      <c r="G179" s="8">
        <v>152</v>
      </c>
      <c r="H179" s="9">
        <f>H180</f>
        <v>0</v>
      </c>
      <c r="I179" s="8">
        <f t="shared" si="10"/>
        <v>152</v>
      </c>
      <c r="J179" s="9">
        <f>J180</f>
        <v>0</v>
      </c>
      <c r="K179" s="8">
        <f t="shared" si="11"/>
        <v>152</v>
      </c>
      <c r="L179" s="9">
        <f>L180</f>
        <v>0</v>
      </c>
      <c r="M179" s="8">
        <f t="shared" si="8"/>
        <v>152</v>
      </c>
      <c r="N179" s="8">
        <f>N180</f>
        <v>41.356999999999999</v>
      </c>
      <c r="O179" s="17">
        <f t="shared" si="9"/>
        <v>27.208552631578947</v>
      </c>
    </row>
    <row r="180" spans="1:15" ht="48" customHeight="1">
      <c r="A180" s="2" t="s">
        <v>33</v>
      </c>
      <c r="B180" s="3" t="s">
        <v>11</v>
      </c>
      <c r="C180" s="3" t="s">
        <v>22</v>
      </c>
      <c r="D180" s="3">
        <v>10</v>
      </c>
      <c r="E180" s="1" t="s">
        <v>56</v>
      </c>
      <c r="F180" s="3">
        <v>200</v>
      </c>
      <c r="G180" s="8">
        <v>152</v>
      </c>
      <c r="H180" s="9"/>
      <c r="I180" s="8">
        <f t="shared" si="10"/>
        <v>152</v>
      </c>
      <c r="J180" s="9"/>
      <c r="K180" s="8">
        <f t="shared" si="11"/>
        <v>152</v>
      </c>
      <c r="L180" s="9"/>
      <c r="M180" s="8">
        <f t="shared" si="8"/>
        <v>152</v>
      </c>
      <c r="N180" s="8">
        <v>41.356999999999999</v>
      </c>
      <c r="O180" s="17">
        <f t="shared" si="9"/>
        <v>27.208552631578947</v>
      </c>
    </row>
    <row r="181" spans="1:15" ht="48" hidden="1" customHeight="1">
      <c r="A181" s="2" t="s">
        <v>233</v>
      </c>
      <c r="B181" s="3" t="s">
        <v>11</v>
      </c>
      <c r="C181" s="3" t="s">
        <v>22</v>
      </c>
      <c r="D181" s="3">
        <v>12</v>
      </c>
      <c r="E181" s="1" t="s">
        <v>243</v>
      </c>
      <c r="F181" s="3"/>
      <c r="G181" s="8">
        <v>0</v>
      </c>
      <c r="H181" s="9">
        <f>H182</f>
        <v>0</v>
      </c>
      <c r="I181" s="8">
        <f t="shared" si="10"/>
        <v>0</v>
      </c>
      <c r="J181" s="9">
        <f>J182</f>
        <v>0</v>
      </c>
      <c r="K181" s="8">
        <f t="shared" si="11"/>
        <v>0</v>
      </c>
      <c r="L181" s="9">
        <f>L182</f>
        <v>0</v>
      </c>
      <c r="M181" s="8">
        <f t="shared" si="8"/>
        <v>0</v>
      </c>
      <c r="N181" s="8">
        <f>N182</f>
        <v>0</v>
      </c>
      <c r="O181" s="17">
        <v>0</v>
      </c>
    </row>
    <row r="182" spans="1:15" ht="48" hidden="1" customHeight="1">
      <c r="A182" s="2" t="s">
        <v>33</v>
      </c>
      <c r="B182" s="3" t="s">
        <v>11</v>
      </c>
      <c r="C182" s="3" t="s">
        <v>22</v>
      </c>
      <c r="D182" s="3">
        <v>12</v>
      </c>
      <c r="E182" s="1" t="s">
        <v>243</v>
      </c>
      <c r="F182" s="3">
        <v>200</v>
      </c>
      <c r="G182" s="8">
        <v>0</v>
      </c>
      <c r="H182" s="9"/>
      <c r="I182" s="8">
        <f t="shared" si="10"/>
        <v>0</v>
      </c>
      <c r="J182" s="9"/>
      <c r="K182" s="8">
        <f t="shared" si="11"/>
        <v>0</v>
      </c>
      <c r="L182" s="9"/>
      <c r="M182" s="8">
        <f t="shared" si="8"/>
        <v>0</v>
      </c>
      <c r="N182" s="8">
        <v>0</v>
      </c>
      <c r="O182" s="17">
        <v>0</v>
      </c>
    </row>
    <row r="183" spans="1:15" ht="69" customHeight="1">
      <c r="A183" s="2" t="s">
        <v>62</v>
      </c>
      <c r="B183" s="3" t="s">
        <v>11</v>
      </c>
      <c r="C183" s="3" t="s">
        <v>22</v>
      </c>
      <c r="D183" s="3">
        <v>12</v>
      </c>
      <c r="E183" s="12" t="s">
        <v>63</v>
      </c>
      <c r="F183" s="3"/>
      <c r="G183" s="8">
        <v>200</v>
      </c>
      <c r="H183" s="9">
        <f>H184</f>
        <v>0</v>
      </c>
      <c r="I183" s="8">
        <f t="shared" si="10"/>
        <v>200</v>
      </c>
      <c r="J183" s="9">
        <f>J184</f>
        <v>-140</v>
      </c>
      <c r="K183" s="8">
        <f t="shared" si="11"/>
        <v>60</v>
      </c>
      <c r="L183" s="9">
        <f>L184</f>
        <v>140</v>
      </c>
      <c r="M183" s="8">
        <f t="shared" si="8"/>
        <v>200</v>
      </c>
      <c r="N183" s="8">
        <f>N184</f>
        <v>30</v>
      </c>
      <c r="O183" s="17">
        <f t="shared" si="9"/>
        <v>15</v>
      </c>
    </row>
    <row r="184" spans="1:15" ht="49.5" customHeight="1">
      <c r="A184" s="2" t="s">
        <v>33</v>
      </c>
      <c r="B184" s="3" t="s">
        <v>11</v>
      </c>
      <c r="C184" s="3" t="s">
        <v>22</v>
      </c>
      <c r="D184" s="3">
        <v>12</v>
      </c>
      <c r="E184" s="12" t="s">
        <v>63</v>
      </c>
      <c r="F184" s="3">
        <v>200</v>
      </c>
      <c r="G184" s="8">
        <v>200</v>
      </c>
      <c r="H184" s="9"/>
      <c r="I184" s="8">
        <f t="shared" si="10"/>
        <v>200</v>
      </c>
      <c r="J184" s="9">
        <v>-140</v>
      </c>
      <c r="K184" s="8">
        <f t="shared" si="11"/>
        <v>60</v>
      </c>
      <c r="L184" s="9">
        <v>140</v>
      </c>
      <c r="M184" s="8">
        <f t="shared" si="8"/>
        <v>200</v>
      </c>
      <c r="N184" s="8">
        <v>30</v>
      </c>
      <c r="O184" s="17">
        <f t="shared" si="9"/>
        <v>15</v>
      </c>
    </row>
    <row r="185" spans="1:15" ht="97.5" customHeight="1">
      <c r="A185" s="15" t="s">
        <v>203</v>
      </c>
      <c r="B185" s="3" t="s">
        <v>11</v>
      </c>
      <c r="C185" s="3" t="s">
        <v>23</v>
      </c>
      <c r="D185" s="3" t="s">
        <v>20</v>
      </c>
      <c r="E185" s="12" t="s">
        <v>64</v>
      </c>
      <c r="F185" s="3"/>
      <c r="G185" s="8">
        <v>4158.973</v>
      </c>
      <c r="H185" s="9">
        <f>H186</f>
        <v>0</v>
      </c>
      <c r="I185" s="8">
        <f t="shared" si="10"/>
        <v>4158.973</v>
      </c>
      <c r="J185" s="9">
        <f>J186</f>
        <v>-505.24771999999996</v>
      </c>
      <c r="K185" s="8">
        <f t="shared" si="11"/>
        <v>3653.7252800000001</v>
      </c>
      <c r="L185" s="9">
        <f>L186</f>
        <v>0</v>
      </c>
      <c r="M185" s="8">
        <f t="shared" si="8"/>
        <v>3653.7252800000001</v>
      </c>
      <c r="N185" s="8">
        <f>N186</f>
        <v>340.32566000000003</v>
      </c>
      <c r="O185" s="17">
        <f t="shared" si="9"/>
        <v>9.3144840927941903</v>
      </c>
    </row>
    <row r="186" spans="1:15" ht="45" customHeight="1">
      <c r="A186" s="2" t="s">
        <v>34</v>
      </c>
      <c r="B186" s="3" t="s">
        <v>11</v>
      </c>
      <c r="C186" s="3" t="s">
        <v>23</v>
      </c>
      <c r="D186" s="3" t="s">
        <v>20</v>
      </c>
      <c r="E186" s="12" t="s">
        <v>64</v>
      </c>
      <c r="F186" s="3">
        <v>800</v>
      </c>
      <c r="G186" s="8">
        <v>4158.973</v>
      </c>
      <c r="H186" s="9"/>
      <c r="I186" s="8">
        <f t="shared" si="10"/>
        <v>4158.973</v>
      </c>
      <c r="J186" s="9">
        <f>-454.94872-50.299</f>
        <v>-505.24771999999996</v>
      </c>
      <c r="K186" s="8">
        <f t="shared" si="11"/>
        <v>3653.7252800000001</v>
      </c>
      <c r="L186" s="9"/>
      <c r="M186" s="8">
        <f t="shared" si="8"/>
        <v>3653.7252800000001</v>
      </c>
      <c r="N186" s="8">
        <v>340.32566000000003</v>
      </c>
      <c r="O186" s="17">
        <f t="shared" si="9"/>
        <v>9.3144840927941903</v>
      </c>
    </row>
    <row r="187" spans="1:15" ht="87" customHeight="1">
      <c r="A187" s="2" t="s">
        <v>182</v>
      </c>
      <c r="B187" s="3" t="s">
        <v>11</v>
      </c>
      <c r="C187" s="3" t="s">
        <v>24</v>
      </c>
      <c r="D187" s="3" t="s">
        <v>23</v>
      </c>
      <c r="E187" s="1" t="s">
        <v>184</v>
      </c>
      <c r="F187" s="3"/>
      <c r="G187" s="8"/>
      <c r="H187" s="9"/>
      <c r="I187" s="8">
        <f t="shared" si="10"/>
        <v>0</v>
      </c>
      <c r="J187" s="9"/>
      <c r="K187" s="8">
        <f t="shared" si="11"/>
        <v>0</v>
      </c>
      <c r="L187" s="9">
        <f>L188</f>
        <v>36.200000000000003</v>
      </c>
      <c r="M187" s="8">
        <f t="shared" si="8"/>
        <v>36.200000000000003</v>
      </c>
      <c r="N187" s="8">
        <f>N188</f>
        <v>0</v>
      </c>
      <c r="O187" s="17">
        <f t="shared" si="9"/>
        <v>0</v>
      </c>
    </row>
    <row r="188" spans="1:15" ht="45" customHeight="1">
      <c r="A188" s="2" t="s">
        <v>33</v>
      </c>
      <c r="B188" s="3" t="s">
        <v>11</v>
      </c>
      <c r="C188" s="3" t="s">
        <v>24</v>
      </c>
      <c r="D188" s="3" t="s">
        <v>23</v>
      </c>
      <c r="E188" s="1" t="s">
        <v>184</v>
      </c>
      <c r="F188" s="3">
        <v>200</v>
      </c>
      <c r="G188" s="8"/>
      <c r="H188" s="9"/>
      <c r="I188" s="8">
        <f t="shared" si="10"/>
        <v>0</v>
      </c>
      <c r="J188" s="9"/>
      <c r="K188" s="8">
        <f t="shared" si="11"/>
        <v>0</v>
      </c>
      <c r="L188" s="9">
        <v>36.200000000000003</v>
      </c>
      <c r="M188" s="8">
        <f t="shared" si="8"/>
        <v>36.200000000000003</v>
      </c>
      <c r="N188" s="8">
        <v>0</v>
      </c>
      <c r="O188" s="17">
        <f t="shared" si="9"/>
        <v>0</v>
      </c>
    </row>
    <row r="189" spans="1:15" ht="42.75" customHeight="1">
      <c r="A189" s="6" t="s">
        <v>15</v>
      </c>
      <c r="B189" s="7" t="s">
        <v>4</v>
      </c>
      <c r="C189" s="7"/>
      <c r="D189" s="7"/>
      <c r="E189" s="7"/>
      <c r="F189" s="7"/>
      <c r="G189" s="8">
        <v>356417.25885999994</v>
      </c>
      <c r="H189" s="9">
        <f>H190+H191</f>
        <v>4518.3458199999995</v>
      </c>
      <c r="I189" s="8">
        <f t="shared" si="10"/>
        <v>360935.60467999993</v>
      </c>
      <c r="J189" s="9">
        <f>J190+J191</f>
        <v>461.64920000000001</v>
      </c>
      <c r="K189" s="8">
        <f t="shared" si="11"/>
        <v>361397.25387999992</v>
      </c>
      <c r="L189" s="9">
        <f>L190+L191</f>
        <v>0</v>
      </c>
      <c r="M189" s="8">
        <f t="shared" si="8"/>
        <v>361397.25387999992</v>
      </c>
      <c r="N189" s="8">
        <f>N190+N191</f>
        <v>81745.442169999995</v>
      </c>
      <c r="O189" s="17">
        <f t="shared" si="9"/>
        <v>22.619275960835925</v>
      </c>
    </row>
    <row r="190" spans="1:15" ht="33" customHeight="1">
      <c r="A190" s="2" t="s">
        <v>12</v>
      </c>
      <c r="B190" s="3" t="s">
        <v>4</v>
      </c>
      <c r="C190" s="3"/>
      <c r="D190" s="3"/>
      <c r="E190" s="3"/>
      <c r="F190" s="3"/>
      <c r="G190" s="8">
        <v>154562.07350000006</v>
      </c>
      <c r="H190" s="9">
        <f>H192+H194+H196+H198+H200+H206+H210+H212+H214+H216+H218+H220+H224+H226+H234+H238+H240+H242+H244+H246+H248+H250+H252+H254+H258+H262+H265+H268+H271+H275+H278+H282+H287+H289+H236+H230+H260+H232</f>
        <v>4518.3458199999995</v>
      </c>
      <c r="I190" s="8">
        <f t="shared" si="10"/>
        <v>159080.41932000004</v>
      </c>
      <c r="J190" s="9">
        <f>J192+J194+J196+J198+J200+J206+J210+J212+J214+J216+J218+J220+J224+J226+J234+J238+J240+J242+J244+J246+J248+J250+J252+J254+J258+J262+J265+J268+J271+J275+J278+J282+J287+J289+J236+J230+J260+J232+J228</f>
        <v>461.64920000000001</v>
      </c>
      <c r="K190" s="8">
        <f t="shared" si="11"/>
        <v>159542.06852000006</v>
      </c>
      <c r="L190" s="9">
        <f>L192+L194+L196+L198+L200+L206+L210+L212+L214+L216+L218+L220+L224+L226+L234+L238+L240+L242+L244+L246+L248+L250+L252+L254+L258+L262+L265+L268+L271+L275+L278+L282+L287+L289+L236+L230+L260+L232+L228</f>
        <v>0</v>
      </c>
      <c r="M190" s="8">
        <f t="shared" si="8"/>
        <v>159542.06852000006</v>
      </c>
      <c r="N190" s="8">
        <f>N192+N194+N196+N198+N200+N206+N210+N212+N214+N216+N218+N220+N224+N226+N234+N238+N240+N242+N244+N246+N248+N250+N252+N254+N258+N262+N265+N268+N271+N275+N278+N282+N287+N289+N236+N230+N260+N232+N228</f>
        <v>33394.887359999993</v>
      </c>
      <c r="O190" s="17">
        <f t="shared" si="9"/>
        <v>20.93171266349329</v>
      </c>
    </row>
    <row r="191" spans="1:15" ht="39.75" customHeight="1">
      <c r="A191" s="2" t="s">
        <v>13</v>
      </c>
      <c r="B191" s="3" t="s">
        <v>4</v>
      </c>
      <c r="C191" s="3"/>
      <c r="D191" s="3"/>
      <c r="E191" s="3"/>
      <c r="F191" s="3"/>
      <c r="G191" s="8">
        <v>201855.18535999994</v>
      </c>
      <c r="H191" s="9">
        <f>H202+H204+H208+H222+H256+H284</f>
        <v>0</v>
      </c>
      <c r="I191" s="8">
        <f t="shared" si="10"/>
        <v>201855.18535999994</v>
      </c>
      <c r="J191" s="9">
        <f>J202+J204+J208+J222+J256+J284</f>
        <v>0</v>
      </c>
      <c r="K191" s="8">
        <f t="shared" si="11"/>
        <v>201855.18535999994</v>
      </c>
      <c r="L191" s="9">
        <f>L202+L204+L208+L222+L256+L284</f>
        <v>0</v>
      </c>
      <c r="M191" s="8">
        <f t="shared" si="8"/>
        <v>201855.18535999994</v>
      </c>
      <c r="N191" s="8">
        <f>N202+N204+N208+N222+N256+N284</f>
        <v>48350.554809999994</v>
      </c>
      <c r="O191" s="17">
        <f t="shared" si="9"/>
        <v>23.953090292810106</v>
      </c>
    </row>
    <row r="192" spans="1:15" ht="44.25" customHeight="1">
      <c r="A192" s="10" t="s">
        <v>108</v>
      </c>
      <c r="B192" s="3" t="s">
        <v>4</v>
      </c>
      <c r="C192" s="3" t="s">
        <v>24</v>
      </c>
      <c r="D192" s="3" t="s">
        <v>20</v>
      </c>
      <c r="E192" s="1" t="s">
        <v>113</v>
      </c>
      <c r="F192" s="3"/>
      <c r="G192" s="8">
        <v>63533.252000000008</v>
      </c>
      <c r="H192" s="9">
        <f>H193</f>
        <v>0</v>
      </c>
      <c r="I192" s="8">
        <f t="shared" si="10"/>
        <v>63533.252000000008</v>
      </c>
      <c r="J192" s="9">
        <f>J193</f>
        <v>0</v>
      </c>
      <c r="K192" s="8">
        <f t="shared" si="11"/>
        <v>63533.252000000008</v>
      </c>
      <c r="L192" s="9">
        <f>L193</f>
        <v>0</v>
      </c>
      <c r="M192" s="8">
        <f t="shared" si="8"/>
        <v>63533.252000000008</v>
      </c>
      <c r="N192" s="8">
        <f>N193</f>
        <v>15278.878000000001</v>
      </c>
      <c r="O192" s="17">
        <f t="shared" si="9"/>
        <v>24.048632045468093</v>
      </c>
    </row>
    <row r="193" spans="1:15" ht="48" customHeight="1">
      <c r="A193" s="2" t="s">
        <v>72</v>
      </c>
      <c r="B193" s="3" t="s">
        <v>4</v>
      </c>
      <c r="C193" s="3" t="s">
        <v>24</v>
      </c>
      <c r="D193" s="3" t="s">
        <v>20</v>
      </c>
      <c r="E193" s="1" t="s">
        <v>113</v>
      </c>
      <c r="F193" s="3">
        <v>600</v>
      </c>
      <c r="G193" s="8">
        <v>63533.252000000008</v>
      </c>
      <c r="H193" s="9"/>
      <c r="I193" s="8">
        <f t="shared" si="10"/>
        <v>63533.252000000008</v>
      </c>
      <c r="J193" s="9"/>
      <c r="K193" s="8">
        <f t="shared" si="11"/>
        <v>63533.252000000008</v>
      </c>
      <c r="L193" s="9"/>
      <c r="M193" s="8">
        <f t="shared" si="8"/>
        <v>63533.252000000008</v>
      </c>
      <c r="N193" s="8">
        <v>15278.878000000001</v>
      </c>
      <c r="O193" s="17">
        <f t="shared" si="9"/>
        <v>24.048632045468093</v>
      </c>
    </row>
    <row r="194" spans="1:15" ht="59.25" customHeight="1">
      <c r="A194" s="2" t="s">
        <v>109</v>
      </c>
      <c r="B194" s="3" t="s">
        <v>4</v>
      </c>
      <c r="C194" s="3" t="s">
        <v>24</v>
      </c>
      <c r="D194" s="3" t="s">
        <v>20</v>
      </c>
      <c r="E194" s="1" t="s">
        <v>114</v>
      </c>
      <c r="F194" s="3"/>
      <c r="G194" s="8">
        <v>510</v>
      </c>
      <c r="H194" s="9">
        <f>H195</f>
        <v>0</v>
      </c>
      <c r="I194" s="8">
        <f t="shared" si="10"/>
        <v>510</v>
      </c>
      <c r="J194" s="9">
        <f>J195</f>
        <v>0</v>
      </c>
      <c r="K194" s="8">
        <f t="shared" si="11"/>
        <v>510</v>
      </c>
      <c r="L194" s="9">
        <f>L195</f>
        <v>0</v>
      </c>
      <c r="M194" s="8">
        <f t="shared" si="8"/>
        <v>510</v>
      </c>
      <c r="N194" s="8">
        <f>N195</f>
        <v>92.878799999999998</v>
      </c>
      <c r="O194" s="17">
        <f t="shared" si="9"/>
        <v>18.211529411764705</v>
      </c>
    </row>
    <row r="195" spans="1:15" ht="46.5" customHeight="1">
      <c r="A195" s="2" t="s">
        <v>72</v>
      </c>
      <c r="B195" s="3" t="s">
        <v>4</v>
      </c>
      <c r="C195" s="3" t="s">
        <v>24</v>
      </c>
      <c r="D195" s="3" t="s">
        <v>20</v>
      </c>
      <c r="E195" s="1" t="s">
        <v>114</v>
      </c>
      <c r="F195" s="3">
        <v>600</v>
      </c>
      <c r="G195" s="8">
        <v>510</v>
      </c>
      <c r="H195" s="9"/>
      <c r="I195" s="8">
        <f t="shared" si="10"/>
        <v>510</v>
      </c>
      <c r="J195" s="9"/>
      <c r="K195" s="8">
        <f t="shared" si="11"/>
        <v>510</v>
      </c>
      <c r="L195" s="9"/>
      <c r="M195" s="8">
        <f t="shared" si="8"/>
        <v>510</v>
      </c>
      <c r="N195" s="8">
        <v>92.878799999999998</v>
      </c>
      <c r="O195" s="17">
        <f t="shared" si="9"/>
        <v>18.211529411764705</v>
      </c>
    </row>
    <row r="196" spans="1:15" ht="39.75" customHeight="1">
      <c r="A196" s="2" t="s">
        <v>110</v>
      </c>
      <c r="B196" s="3" t="s">
        <v>4</v>
      </c>
      <c r="C196" s="3" t="s">
        <v>24</v>
      </c>
      <c r="D196" s="3" t="s">
        <v>20</v>
      </c>
      <c r="E196" s="1" t="s">
        <v>115</v>
      </c>
      <c r="F196" s="3"/>
      <c r="G196" s="8">
        <v>500</v>
      </c>
      <c r="H196" s="9">
        <f>H197</f>
        <v>0</v>
      </c>
      <c r="I196" s="8">
        <f t="shared" si="10"/>
        <v>500</v>
      </c>
      <c r="J196" s="9">
        <f>J197</f>
        <v>0</v>
      </c>
      <c r="K196" s="8">
        <f t="shared" si="11"/>
        <v>500</v>
      </c>
      <c r="L196" s="9">
        <f>L197</f>
        <v>0</v>
      </c>
      <c r="M196" s="8">
        <f t="shared" si="8"/>
        <v>500</v>
      </c>
      <c r="N196" s="8">
        <f>N197</f>
        <v>0</v>
      </c>
      <c r="O196" s="17">
        <f t="shared" si="9"/>
        <v>0</v>
      </c>
    </row>
    <row r="197" spans="1:15" ht="50.25" customHeight="1">
      <c r="A197" s="2" t="s">
        <v>72</v>
      </c>
      <c r="B197" s="3" t="s">
        <v>4</v>
      </c>
      <c r="C197" s="3" t="s">
        <v>24</v>
      </c>
      <c r="D197" s="3" t="s">
        <v>20</v>
      </c>
      <c r="E197" s="1" t="s">
        <v>115</v>
      </c>
      <c r="F197" s="3">
        <v>600</v>
      </c>
      <c r="G197" s="8">
        <v>500</v>
      </c>
      <c r="H197" s="9"/>
      <c r="I197" s="8">
        <f t="shared" si="10"/>
        <v>500</v>
      </c>
      <c r="J197" s="9"/>
      <c r="K197" s="8">
        <f t="shared" si="11"/>
        <v>500</v>
      </c>
      <c r="L197" s="9"/>
      <c r="M197" s="8">
        <f t="shared" si="8"/>
        <v>500</v>
      </c>
      <c r="N197" s="8">
        <v>0</v>
      </c>
      <c r="O197" s="17">
        <f t="shared" si="9"/>
        <v>0</v>
      </c>
    </row>
    <row r="198" spans="1:15" ht="60" customHeight="1">
      <c r="A198" s="2" t="s">
        <v>276</v>
      </c>
      <c r="B198" s="3" t="s">
        <v>4</v>
      </c>
      <c r="C198" s="3" t="s">
        <v>24</v>
      </c>
      <c r="D198" s="3" t="s">
        <v>20</v>
      </c>
      <c r="E198" s="1" t="s">
        <v>303</v>
      </c>
      <c r="F198" s="3"/>
      <c r="G198" s="8">
        <v>421.1</v>
      </c>
      <c r="H198" s="9">
        <f>H199</f>
        <v>0</v>
      </c>
      <c r="I198" s="8">
        <f t="shared" si="10"/>
        <v>421.1</v>
      </c>
      <c r="J198" s="9">
        <f>J199</f>
        <v>-4.7370000000000002E-2</v>
      </c>
      <c r="K198" s="8">
        <f t="shared" si="11"/>
        <v>421.05263000000002</v>
      </c>
      <c r="L198" s="9">
        <f>L199</f>
        <v>0</v>
      </c>
      <c r="M198" s="8">
        <f t="shared" si="8"/>
        <v>421.05263000000002</v>
      </c>
      <c r="N198" s="8">
        <f>N199</f>
        <v>0</v>
      </c>
      <c r="O198" s="17">
        <f t="shared" si="9"/>
        <v>0</v>
      </c>
    </row>
    <row r="199" spans="1:15" ht="50.25" customHeight="1">
      <c r="A199" s="2" t="s">
        <v>72</v>
      </c>
      <c r="B199" s="3" t="s">
        <v>4</v>
      </c>
      <c r="C199" s="3" t="s">
        <v>24</v>
      </c>
      <c r="D199" s="3" t="s">
        <v>20</v>
      </c>
      <c r="E199" s="1" t="s">
        <v>303</v>
      </c>
      <c r="F199" s="3">
        <v>600</v>
      </c>
      <c r="G199" s="8">
        <v>421.1</v>
      </c>
      <c r="H199" s="9"/>
      <c r="I199" s="8">
        <f t="shared" si="10"/>
        <v>421.1</v>
      </c>
      <c r="J199" s="9">
        <v>-4.7370000000000002E-2</v>
      </c>
      <c r="K199" s="8">
        <f t="shared" si="11"/>
        <v>421.05263000000002</v>
      </c>
      <c r="L199" s="9"/>
      <c r="M199" s="8">
        <f t="shared" si="8"/>
        <v>421.05263000000002</v>
      </c>
      <c r="N199" s="8">
        <v>0</v>
      </c>
      <c r="O199" s="17">
        <f t="shared" si="9"/>
        <v>0</v>
      </c>
    </row>
    <row r="200" spans="1:15" ht="115.5" customHeight="1">
      <c r="A200" s="15" t="s">
        <v>111</v>
      </c>
      <c r="B200" s="3" t="s">
        <v>4</v>
      </c>
      <c r="C200" s="3" t="s">
        <v>24</v>
      </c>
      <c r="D200" s="3" t="s">
        <v>20</v>
      </c>
      <c r="E200" s="1" t="s">
        <v>116</v>
      </c>
      <c r="F200" s="3"/>
      <c r="G200" s="8">
        <v>700</v>
      </c>
      <c r="H200" s="9">
        <f>H201</f>
        <v>0</v>
      </c>
      <c r="I200" s="8">
        <f t="shared" si="10"/>
        <v>700</v>
      </c>
      <c r="J200" s="9">
        <f>J201</f>
        <v>0</v>
      </c>
      <c r="K200" s="8">
        <f t="shared" si="11"/>
        <v>700</v>
      </c>
      <c r="L200" s="9">
        <f>L201</f>
        <v>0</v>
      </c>
      <c r="M200" s="8">
        <f t="shared" si="8"/>
        <v>700</v>
      </c>
      <c r="N200" s="8">
        <f>N201</f>
        <v>0</v>
      </c>
      <c r="O200" s="17">
        <f t="shared" si="9"/>
        <v>0</v>
      </c>
    </row>
    <row r="201" spans="1:15" ht="47.25" customHeight="1">
      <c r="A201" s="2" t="s">
        <v>72</v>
      </c>
      <c r="B201" s="3" t="s">
        <v>4</v>
      </c>
      <c r="C201" s="3" t="s">
        <v>24</v>
      </c>
      <c r="D201" s="3" t="s">
        <v>20</v>
      </c>
      <c r="E201" s="1" t="s">
        <v>116</v>
      </c>
      <c r="F201" s="3">
        <v>600</v>
      </c>
      <c r="G201" s="8">
        <v>700</v>
      </c>
      <c r="H201" s="9"/>
      <c r="I201" s="8">
        <f t="shared" si="10"/>
        <v>700</v>
      </c>
      <c r="J201" s="9"/>
      <c r="K201" s="8">
        <f t="shared" si="11"/>
        <v>700</v>
      </c>
      <c r="L201" s="9"/>
      <c r="M201" s="8">
        <f t="shared" si="8"/>
        <v>700</v>
      </c>
      <c r="N201" s="8">
        <v>0</v>
      </c>
      <c r="O201" s="17">
        <f t="shared" si="9"/>
        <v>0</v>
      </c>
    </row>
    <row r="202" spans="1:15" ht="189.75" customHeight="1">
      <c r="A202" s="15" t="s">
        <v>112</v>
      </c>
      <c r="B202" s="3" t="s">
        <v>4</v>
      </c>
      <c r="C202" s="3" t="s">
        <v>24</v>
      </c>
      <c r="D202" s="3" t="s">
        <v>20</v>
      </c>
      <c r="E202" s="1" t="s">
        <v>117</v>
      </c>
      <c r="F202" s="3"/>
      <c r="G202" s="8">
        <v>104409.10599999999</v>
      </c>
      <c r="H202" s="9">
        <f>H203</f>
        <v>0</v>
      </c>
      <c r="I202" s="8">
        <f t="shared" si="10"/>
        <v>104409.10599999999</v>
      </c>
      <c r="J202" s="9">
        <f>J203</f>
        <v>0</v>
      </c>
      <c r="K202" s="8">
        <f t="shared" si="11"/>
        <v>104409.10599999999</v>
      </c>
      <c r="L202" s="9">
        <f>L203</f>
        <v>0</v>
      </c>
      <c r="M202" s="8">
        <f t="shared" si="8"/>
        <v>104409.10599999999</v>
      </c>
      <c r="N202" s="8">
        <f>N203</f>
        <v>24316.5</v>
      </c>
      <c r="O202" s="17">
        <f t="shared" si="9"/>
        <v>23.289635292921677</v>
      </c>
    </row>
    <row r="203" spans="1:15" ht="51" customHeight="1">
      <c r="A203" s="2" t="s">
        <v>72</v>
      </c>
      <c r="B203" s="3" t="s">
        <v>4</v>
      </c>
      <c r="C203" s="3" t="s">
        <v>24</v>
      </c>
      <c r="D203" s="3" t="s">
        <v>20</v>
      </c>
      <c r="E203" s="1" t="s">
        <v>117</v>
      </c>
      <c r="F203" s="3">
        <v>600</v>
      </c>
      <c r="G203" s="8">
        <v>104409.10599999999</v>
      </c>
      <c r="H203" s="9"/>
      <c r="I203" s="8">
        <f t="shared" si="10"/>
        <v>104409.10599999999</v>
      </c>
      <c r="J203" s="9"/>
      <c r="K203" s="8">
        <f t="shared" si="11"/>
        <v>104409.10599999999</v>
      </c>
      <c r="L203" s="9"/>
      <c r="M203" s="8">
        <f t="shared" si="8"/>
        <v>104409.10599999999</v>
      </c>
      <c r="N203" s="8">
        <v>24316.5</v>
      </c>
      <c r="O203" s="17">
        <f t="shared" si="9"/>
        <v>23.289635292921677</v>
      </c>
    </row>
    <row r="204" spans="1:15" ht="110.25" customHeight="1">
      <c r="A204" s="2" t="s">
        <v>285</v>
      </c>
      <c r="B204" s="3" t="s">
        <v>4</v>
      </c>
      <c r="C204" s="3" t="s">
        <v>24</v>
      </c>
      <c r="D204" s="3" t="s">
        <v>20</v>
      </c>
      <c r="E204" s="1" t="s">
        <v>286</v>
      </c>
      <c r="F204" s="3"/>
      <c r="G204" s="8">
        <v>3381</v>
      </c>
      <c r="H204" s="9">
        <f>H205</f>
        <v>0</v>
      </c>
      <c r="I204" s="8">
        <f t="shared" si="10"/>
        <v>3381</v>
      </c>
      <c r="J204" s="9">
        <f>J205</f>
        <v>0</v>
      </c>
      <c r="K204" s="8">
        <f t="shared" si="11"/>
        <v>3381</v>
      </c>
      <c r="L204" s="9">
        <f>L205</f>
        <v>0</v>
      </c>
      <c r="M204" s="8">
        <f t="shared" si="8"/>
        <v>3381</v>
      </c>
      <c r="N204" s="8">
        <f>N205</f>
        <v>720</v>
      </c>
      <c r="O204" s="17">
        <f t="shared" ref="O204:O267" si="12">N204/M204*100</f>
        <v>21.295474711623779</v>
      </c>
    </row>
    <row r="205" spans="1:15" ht="51" customHeight="1">
      <c r="A205" s="2" t="s">
        <v>72</v>
      </c>
      <c r="B205" s="3" t="s">
        <v>4</v>
      </c>
      <c r="C205" s="3" t="s">
        <v>24</v>
      </c>
      <c r="D205" s="3" t="s">
        <v>20</v>
      </c>
      <c r="E205" s="1" t="s">
        <v>286</v>
      </c>
      <c r="F205" s="3">
        <v>600</v>
      </c>
      <c r="G205" s="8">
        <v>3381</v>
      </c>
      <c r="H205" s="9"/>
      <c r="I205" s="8">
        <f t="shared" si="10"/>
        <v>3381</v>
      </c>
      <c r="J205" s="9"/>
      <c r="K205" s="8">
        <f t="shared" si="11"/>
        <v>3381</v>
      </c>
      <c r="L205" s="9"/>
      <c r="M205" s="8">
        <f t="shared" si="8"/>
        <v>3381</v>
      </c>
      <c r="N205" s="8">
        <v>720</v>
      </c>
      <c r="O205" s="17">
        <f t="shared" si="12"/>
        <v>21.295474711623779</v>
      </c>
    </row>
    <row r="206" spans="1:15" ht="43.5" hidden="1" customHeight="1">
      <c r="A206" s="2" t="s">
        <v>119</v>
      </c>
      <c r="B206" s="3" t="s">
        <v>4</v>
      </c>
      <c r="C206" s="3" t="s">
        <v>24</v>
      </c>
      <c r="D206" s="3" t="s">
        <v>20</v>
      </c>
      <c r="E206" s="1" t="s">
        <v>118</v>
      </c>
      <c r="F206" s="3"/>
      <c r="G206" s="8">
        <v>0</v>
      </c>
      <c r="H206" s="9">
        <f>H207</f>
        <v>0</v>
      </c>
      <c r="I206" s="8">
        <f t="shared" si="10"/>
        <v>0</v>
      </c>
      <c r="J206" s="9">
        <f>J207</f>
        <v>0</v>
      </c>
      <c r="K206" s="8">
        <f t="shared" si="11"/>
        <v>0</v>
      </c>
      <c r="L206" s="9">
        <f>L207</f>
        <v>0</v>
      </c>
      <c r="M206" s="8">
        <f t="shared" si="8"/>
        <v>0</v>
      </c>
      <c r="N206" s="8">
        <f>N207</f>
        <v>0</v>
      </c>
      <c r="O206" s="17">
        <v>0</v>
      </c>
    </row>
    <row r="207" spans="1:15" ht="54.75" hidden="1" customHeight="1">
      <c r="A207" s="2" t="s">
        <v>72</v>
      </c>
      <c r="B207" s="3" t="s">
        <v>4</v>
      </c>
      <c r="C207" s="3" t="s">
        <v>24</v>
      </c>
      <c r="D207" s="3" t="s">
        <v>20</v>
      </c>
      <c r="E207" s="1" t="s">
        <v>118</v>
      </c>
      <c r="F207" s="3">
        <v>600</v>
      </c>
      <c r="G207" s="8">
        <v>0</v>
      </c>
      <c r="H207" s="9"/>
      <c r="I207" s="8">
        <f t="shared" si="10"/>
        <v>0</v>
      </c>
      <c r="J207" s="9"/>
      <c r="K207" s="8">
        <f t="shared" si="11"/>
        <v>0</v>
      </c>
      <c r="L207" s="9"/>
      <c r="M207" s="8">
        <f t="shared" si="8"/>
        <v>0</v>
      </c>
      <c r="N207" s="8">
        <v>0</v>
      </c>
      <c r="O207" s="17">
        <v>0</v>
      </c>
    </row>
    <row r="208" spans="1:15" ht="169.5" customHeight="1">
      <c r="A208" s="15" t="s">
        <v>120</v>
      </c>
      <c r="B208" s="3" t="s">
        <v>4</v>
      </c>
      <c r="C208" s="3" t="s">
        <v>24</v>
      </c>
      <c r="D208" s="3" t="s">
        <v>20</v>
      </c>
      <c r="E208" s="12" t="s">
        <v>121</v>
      </c>
      <c r="F208" s="3"/>
      <c r="G208" s="8">
        <v>432.16499999999996</v>
      </c>
      <c r="H208" s="9">
        <f>H209</f>
        <v>0</v>
      </c>
      <c r="I208" s="8">
        <f t="shared" si="10"/>
        <v>432.16499999999996</v>
      </c>
      <c r="J208" s="9">
        <f>J209</f>
        <v>0</v>
      </c>
      <c r="K208" s="8">
        <f t="shared" si="11"/>
        <v>432.16499999999996</v>
      </c>
      <c r="L208" s="9">
        <f>L209</f>
        <v>0</v>
      </c>
      <c r="M208" s="8">
        <f t="shared" ref="M208:M271" si="13">K208+L208</f>
        <v>432.16499999999996</v>
      </c>
      <c r="N208" s="8">
        <f>N209</f>
        <v>108</v>
      </c>
      <c r="O208" s="17">
        <f t="shared" si="12"/>
        <v>24.990455034535422</v>
      </c>
    </row>
    <row r="209" spans="1:15" ht="48.75" customHeight="1">
      <c r="A209" s="2" t="s">
        <v>72</v>
      </c>
      <c r="B209" s="3" t="s">
        <v>4</v>
      </c>
      <c r="C209" s="3" t="s">
        <v>24</v>
      </c>
      <c r="D209" s="3" t="s">
        <v>20</v>
      </c>
      <c r="E209" s="12" t="s">
        <v>121</v>
      </c>
      <c r="F209" s="3">
        <v>600</v>
      </c>
      <c r="G209" s="8">
        <v>432.16499999999996</v>
      </c>
      <c r="H209" s="9"/>
      <c r="I209" s="8">
        <f t="shared" si="10"/>
        <v>432.16499999999996</v>
      </c>
      <c r="J209" s="9"/>
      <c r="K209" s="8">
        <f t="shared" si="11"/>
        <v>432.16499999999996</v>
      </c>
      <c r="L209" s="9"/>
      <c r="M209" s="8">
        <f t="shared" si="13"/>
        <v>432.16499999999996</v>
      </c>
      <c r="N209" s="8">
        <v>108</v>
      </c>
      <c r="O209" s="17">
        <f t="shared" si="12"/>
        <v>24.990455034535422</v>
      </c>
    </row>
    <row r="210" spans="1:15" ht="78" customHeight="1">
      <c r="A210" s="10" t="s">
        <v>135</v>
      </c>
      <c r="B210" s="3" t="s">
        <v>4</v>
      </c>
      <c r="C210" s="3" t="s">
        <v>24</v>
      </c>
      <c r="D210" s="3" t="s">
        <v>26</v>
      </c>
      <c r="E210" s="1" t="s">
        <v>141</v>
      </c>
      <c r="F210" s="3"/>
      <c r="G210" s="8">
        <v>25944.756000000001</v>
      </c>
      <c r="H210" s="9">
        <f>H211</f>
        <v>0</v>
      </c>
      <c r="I210" s="8">
        <f t="shared" si="10"/>
        <v>25944.756000000001</v>
      </c>
      <c r="J210" s="9">
        <f>J211</f>
        <v>0</v>
      </c>
      <c r="K210" s="8">
        <f t="shared" si="11"/>
        <v>25944.756000000001</v>
      </c>
      <c r="L210" s="9">
        <f>L211</f>
        <v>0</v>
      </c>
      <c r="M210" s="8">
        <f t="shared" si="13"/>
        <v>25944.756000000001</v>
      </c>
      <c r="N210" s="8">
        <f>N211</f>
        <v>6000</v>
      </c>
      <c r="O210" s="17">
        <f t="shared" si="12"/>
        <v>23.126060618955137</v>
      </c>
    </row>
    <row r="211" spans="1:15" ht="53.25" customHeight="1">
      <c r="A211" s="2" t="s">
        <v>72</v>
      </c>
      <c r="B211" s="3" t="s">
        <v>4</v>
      </c>
      <c r="C211" s="3" t="s">
        <v>24</v>
      </c>
      <c r="D211" s="3" t="s">
        <v>26</v>
      </c>
      <c r="E211" s="1" t="s">
        <v>141</v>
      </c>
      <c r="F211" s="3">
        <v>600</v>
      </c>
      <c r="G211" s="8">
        <v>25944.756000000001</v>
      </c>
      <c r="H211" s="9"/>
      <c r="I211" s="8">
        <f t="shared" ref="I211:I278" si="14">G211+H211</f>
        <v>25944.756000000001</v>
      </c>
      <c r="J211" s="9"/>
      <c r="K211" s="8">
        <f t="shared" ref="K211:K276" si="15">I211+J211</f>
        <v>25944.756000000001</v>
      </c>
      <c r="L211" s="9"/>
      <c r="M211" s="8">
        <f t="shared" si="13"/>
        <v>25944.756000000001</v>
      </c>
      <c r="N211" s="8">
        <v>6000</v>
      </c>
      <c r="O211" s="17">
        <f t="shared" si="12"/>
        <v>23.126060618955137</v>
      </c>
    </row>
    <row r="212" spans="1:15" ht="42.75" customHeight="1">
      <c r="A212" s="10" t="s">
        <v>136</v>
      </c>
      <c r="B212" s="3" t="s">
        <v>4</v>
      </c>
      <c r="C212" s="3" t="s">
        <v>24</v>
      </c>
      <c r="D212" s="3" t="s">
        <v>26</v>
      </c>
      <c r="E212" s="1" t="s">
        <v>142</v>
      </c>
      <c r="F212" s="3"/>
      <c r="G212" s="8">
        <v>1150</v>
      </c>
      <c r="H212" s="9">
        <f>H213</f>
        <v>0</v>
      </c>
      <c r="I212" s="8">
        <f t="shared" si="14"/>
        <v>1150</v>
      </c>
      <c r="J212" s="9">
        <f>J213</f>
        <v>0</v>
      </c>
      <c r="K212" s="8">
        <f t="shared" si="15"/>
        <v>1150</v>
      </c>
      <c r="L212" s="9">
        <f>L213</f>
        <v>0</v>
      </c>
      <c r="M212" s="8">
        <f t="shared" si="13"/>
        <v>1150</v>
      </c>
      <c r="N212" s="8">
        <f>N213</f>
        <v>0</v>
      </c>
      <c r="O212" s="17">
        <f t="shared" si="12"/>
        <v>0</v>
      </c>
    </row>
    <row r="213" spans="1:15" ht="45.75" customHeight="1">
      <c r="A213" s="2" t="s">
        <v>72</v>
      </c>
      <c r="B213" s="3" t="s">
        <v>4</v>
      </c>
      <c r="C213" s="3" t="s">
        <v>24</v>
      </c>
      <c r="D213" s="3" t="s">
        <v>26</v>
      </c>
      <c r="E213" s="1" t="s">
        <v>142</v>
      </c>
      <c r="F213" s="3">
        <v>600</v>
      </c>
      <c r="G213" s="8">
        <v>1150</v>
      </c>
      <c r="H213" s="9"/>
      <c r="I213" s="8">
        <f t="shared" si="14"/>
        <v>1150</v>
      </c>
      <c r="J213" s="9"/>
      <c r="K213" s="8">
        <f t="shared" si="15"/>
        <v>1150</v>
      </c>
      <c r="L213" s="9"/>
      <c r="M213" s="8">
        <f t="shared" si="13"/>
        <v>1150</v>
      </c>
      <c r="N213" s="8">
        <v>0</v>
      </c>
      <c r="O213" s="17">
        <f t="shared" si="12"/>
        <v>0</v>
      </c>
    </row>
    <row r="214" spans="1:15" ht="56.25" customHeight="1">
      <c r="A214" s="2" t="s">
        <v>277</v>
      </c>
      <c r="B214" s="3" t="s">
        <v>4</v>
      </c>
      <c r="C214" s="3" t="s">
        <v>24</v>
      </c>
      <c r="D214" s="3" t="s">
        <v>26</v>
      </c>
      <c r="E214" s="1" t="s">
        <v>302</v>
      </c>
      <c r="F214" s="3"/>
      <c r="G214" s="8">
        <v>210.9</v>
      </c>
      <c r="H214" s="9">
        <f>H215</f>
        <v>0</v>
      </c>
      <c r="I214" s="8">
        <f t="shared" si="14"/>
        <v>210.9</v>
      </c>
      <c r="J214" s="9">
        <f>J215</f>
        <v>-0.37368000000000001</v>
      </c>
      <c r="K214" s="8">
        <f t="shared" si="15"/>
        <v>210.52632</v>
      </c>
      <c r="L214" s="9">
        <f>L215</f>
        <v>0</v>
      </c>
      <c r="M214" s="8">
        <f t="shared" si="13"/>
        <v>210.52632</v>
      </c>
      <c r="N214" s="8">
        <f>N215</f>
        <v>0</v>
      </c>
      <c r="O214" s="17">
        <f t="shared" si="12"/>
        <v>0</v>
      </c>
    </row>
    <row r="215" spans="1:15" ht="45.75" customHeight="1">
      <c r="A215" s="2" t="s">
        <v>72</v>
      </c>
      <c r="B215" s="3" t="s">
        <v>4</v>
      </c>
      <c r="C215" s="3" t="s">
        <v>24</v>
      </c>
      <c r="D215" s="3" t="s">
        <v>26</v>
      </c>
      <c r="E215" s="1" t="s">
        <v>302</v>
      </c>
      <c r="F215" s="3">
        <v>600</v>
      </c>
      <c r="G215" s="8">
        <v>210.9</v>
      </c>
      <c r="H215" s="9"/>
      <c r="I215" s="8">
        <f t="shared" si="14"/>
        <v>210.9</v>
      </c>
      <c r="J215" s="9">
        <v>-0.37368000000000001</v>
      </c>
      <c r="K215" s="8">
        <f t="shared" si="15"/>
        <v>210.52632</v>
      </c>
      <c r="L215" s="9"/>
      <c r="M215" s="8">
        <f t="shared" si="13"/>
        <v>210.52632</v>
      </c>
      <c r="N215" s="8">
        <v>0</v>
      </c>
      <c r="O215" s="17">
        <f t="shared" si="12"/>
        <v>0</v>
      </c>
    </row>
    <row r="216" spans="1:15" ht="115.5" customHeight="1">
      <c r="A216" s="15" t="s">
        <v>137</v>
      </c>
      <c r="B216" s="3" t="s">
        <v>4</v>
      </c>
      <c r="C216" s="3" t="s">
        <v>24</v>
      </c>
      <c r="D216" s="3" t="s">
        <v>26</v>
      </c>
      <c r="E216" s="1" t="s">
        <v>143</v>
      </c>
      <c r="F216" s="3"/>
      <c r="G216" s="8">
        <v>3800</v>
      </c>
      <c r="H216" s="9">
        <f>H217</f>
        <v>499.54865999999998</v>
      </c>
      <c r="I216" s="8">
        <f t="shared" si="14"/>
        <v>4299.5486600000004</v>
      </c>
      <c r="J216" s="9">
        <f>J217</f>
        <v>40</v>
      </c>
      <c r="K216" s="8">
        <f t="shared" si="15"/>
        <v>4339.5486600000004</v>
      </c>
      <c r="L216" s="9">
        <f>L217</f>
        <v>0</v>
      </c>
      <c r="M216" s="8">
        <f t="shared" si="13"/>
        <v>4339.5486600000004</v>
      </c>
      <c r="N216" s="8">
        <f>N217</f>
        <v>20</v>
      </c>
      <c r="O216" s="17">
        <f t="shared" si="12"/>
        <v>0.4608774222156089</v>
      </c>
    </row>
    <row r="217" spans="1:15" ht="53.25" customHeight="1">
      <c r="A217" s="2" t="s">
        <v>72</v>
      </c>
      <c r="B217" s="3" t="s">
        <v>4</v>
      </c>
      <c r="C217" s="3" t="s">
        <v>24</v>
      </c>
      <c r="D217" s="3" t="s">
        <v>26</v>
      </c>
      <c r="E217" s="1" t="s">
        <v>143</v>
      </c>
      <c r="F217" s="3">
        <v>600</v>
      </c>
      <c r="G217" s="8">
        <v>3800</v>
      </c>
      <c r="H217" s="9">
        <v>499.54865999999998</v>
      </c>
      <c r="I217" s="8">
        <f t="shared" si="14"/>
        <v>4299.5486600000004</v>
      </c>
      <c r="J217" s="9">
        <v>40</v>
      </c>
      <c r="K217" s="8">
        <f t="shared" si="15"/>
        <v>4339.5486600000004</v>
      </c>
      <c r="L217" s="9"/>
      <c r="M217" s="8">
        <f t="shared" si="13"/>
        <v>4339.5486600000004</v>
      </c>
      <c r="N217" s="8">
        <v>20</v>
      </c>
      <c r="O217" s="17">
        <f t="shared" si="12"/>
        <v>0.4608774222156089</v>
      </c>
    </row>
    <row r="218" spans="1:15" ht="53.25" customHeight="1">
      <c r="A218" s="2" t="s">
        <v>138</v>
      </c>
      <c r="B218" s="3" t="s">
        <v>4</v>
      </c>
      <c r="C218" s="3" t="s">
        <v>24</v>
      </c>
      <c r="D218" s="3" t="s">
        <v>26</v>
      </c>
      <c r="E218" s="1" t="s">
        <v>144</v>
      </c>
      <c r="F218" s="3"/>
      <c r="G218" s="8">
        <v>478</v>
      </c>
      <c r="H218" s="9">
        <f>H219</f>
        <v>0</v>
      </c>
      <c r="I218" s="8">
        <f t="shared" si="14"/>
        <v>478</v>
      </c>
      <c r="J218" s="9">
        <f>J219</f>
        <v>0</v>
      </c>
      <c r="K218" s="8">
        <f t="shared" si="15"/>
        <v>478</v>
      </c>
      <c r="L218" s="9">
        <f>L219</f>
        <v>0</v>
      </c>
      <c r="M218" s="8">
        <f t="shared" si="13"/>
        <v>478</v>
      </c>
      <c r="N218" s="8">
        <f>N219</f>
        <v>0</v>
      </c>
      <c r="O218" s="17">
        <f t="shared" si="12"/>
        <v>0</v>
      </c>
    </row>
    <row r="219" spans="1:15" ht="53.25" customHeight="1">
      <c r="A219" s="2" t="s">
        <v>72</v>
      </c>
      <c r="B219" s="3" t="s">
        <v>4</v>
      </c>
      <c r="C219" s="3" t="s">
        <v>24</v>
      </c>
      <c r="D219" s="3" t="s">
        <v>26</v>
      </c>
      <c r="E219" s="1" t="s">
        <v>144</v>
      </c>
      <c r="F219" s="3">
        <v>600</v>
      </c>
      <c r="G219" s="8">
        <v>478</v>
      </c>
      <c r="H219" s="9"/>
      <c r="I219" s="8">
        <f t="shared" si="14"/>
        <v>478</v>
      </c>
      <c r="J219" s="9"/>
      <c r="K219" s="8">
        <f t="shared" si="15"/>
        <v>478</v>
      </c>
      <c r="L219" s="9"/>
      <c r="M219" s="8">
        <f t="shared" si="13"/>
        <v>478</v>
      </c>
      <c r="N219" s="8">
        <v>0</v>
      </c>
      <c r="O219" s="17">
        <f t="shared" si="12"/>
        <v>0</v>
      </c>
    </row>
    <row r="220" spans="1:15" ht="56.25" customHeight="1">
      <c r="A220" s="4" t="s">
        <v>139</v>
      </c>
      <c r="B220" s="3" t="s">
        <v>4</v>
      </c>
      <c r="C220" s="3" t="s">
        <v>24</v>
      </c>
      <c r="D220" s="3" t="s">
        <v>26</v>
      </c>
      <c r="E220" s="12" t="s">
        <v>145</v>
      </c>
      <c r="F220" s="3"/>
      <c r="G220" s="8">
        <v>600</v>
      </c>
      <c r="H220" s="9">
        <f>H221</f>
        <v>0</v>
      </c>
      <c r="I220" s="8">
        <f t="shared" si="14"/>
        <v>600</v>
      </c>
      <c r="J220" s="9">
        <f>J221</f>
        <v>0</v>
      </c>
      <c r="K220" s="8">
        <f t="shared" si="15"/>
        <v>600</v>
      </c>
      <c r="L220" s="9">
        <f>L221</f>
        <v>0</v>
      </c>
      <c r="M220" s="8">
        <f t="shared" si="13"/>
        <v>600</v>
      </c>
      <c r="N220" s="8">
        <f>N221</f>
        <v>110.34612</v>
      </c>
      <c r="O220" s="17">
        <f t="shared" si="12"/>
        <v>18.391020000000001</v>
      </c>
    </row>
    <row r="221" spans="1:15" ht="53.25" customHeight="1">
      <c r="A221" s="2" t="s">
        <v>72</v>
      </c>
      <c r="B221" s="3" t="s">
        <v>4</v>
      </c>
      <c r="C221" s="3" t="s">
        <v>24</v>
      </c>
      <c r="D221" s="3" t="s">
        <v>26</v>
      </c>
      <c r="E221" s="12" t="s">
        <v>145</v>
      </c>
      <c r="F221" s="3">
        <v>600</v>
      </c>
      <c r="G221" s="8">
        <v>600</v>
      </c>
      <c r="H221" s="9"/>
      <c r="I221" s="8">
        <f t="shared" si="14"/>
        <v>600</v>
      </c>
      <c r="J221" s="9"/>
      <c r="K221" s="8">
        <f t="shared" si="15"/>
        <v>600</v>
      </c>
      <c r="L221" s="9"/>
      <c r="M221" s="8">
        <f t="shared" si="13"/>
        <v>600</v>
      </c>
      <c r="N221" s="8">
        <v>110.34612</v>
      </c>
      <c r="O221" s="17">
        <f t="shared" si="12"/>
        <v>18.391020000000001</v>
      </c>
    </row>
    <row r="222" spans="1:15" ht="194.25" customHeight="1">
      <c r="A222" s="15" t="s">
        <v>140</v>
      </c>
      <c r="B222" s="3" t="s">
        <v>4</v>
      </c>
      <c r="C222" s="3" t="s">
        <v>24</v>
      </c>
      <c r="D222" s="3" t="s">
        <v>26</v>
      </c>
      <c r="E222" s="12" t="s">
        <v>146</v>
      </c>
      <c r="F222" s="3"/>
      <c r="G222" s="8">
        <v>91819.116500000004</v>
      </c>
      <c r="H222" s="9">
        <f>H223</f>
        <v>0</v>
      </c>
      <c r="I222" s="8">
        <f t="shared" si="14"/>
        <v>91819.116500000004</v>
      </c>
      <c r="J222" s="9">
        <f>J223</f>
        <v>0</v>
      </c>
      <c r="K222" s="8">
        <f t="shared" si="15"/>
        <v>91819.116500000004</v>
      </c>
      <c r="L222" s="9">
        <f>L223</f>
        <v>0</v>
      </c>
      <c r="M222" s="8">
        <f t="shared" si="13"/>
        <v>91819.116500000004</v>
      </c>
      <c r="N222" s="8">
        <f>N223</f>
        <v>22800.7</v>
      </c>
      <c r="O222" s="17">
        <f t="shared" si="12"/>
        <v>24.832192760208056</v>
      </c>
    </row>
    <row r="223" spans="1:15" ht="57" customHeight="1">
      <c r="A223" s="2" t="s">
        <v>72</v>
      </c>
      <c r="B223" s="3" t="s">
        <v>4</v>
      </c>
      <c r="C223" s="3" t="s">
        <v>24</v>
      </c>
      <c r="D223" s="3" t="s">
        <v>26</v>
      </c>
      <c r="E223" s="12" t="s">
        <v>146</v>
      </c>
      <c r="F223" s="3">
        <v>600</v>
      </c>
      <c r="G223" s="8">
        <v>91819.116500000004</v>
      </c>
      <c r="H223" s="9"/>
      <c r="I223" s="8">
        <f t="shared" si="14"/>
        <v>91819.116500000004</v>
      </c>
      <c r="J223" s="9"/>
      <c r="K223" s="8">
        <f t="shared" si="15"/>
        <v>91819.116500000004</v>
      </c>
      <c r="L223" s="9"/>
      <c r="M223" s="8">
        <f t="shared" si="13"/>
        <v>91819.116500000004</v>
      </c>
      <c r="N223" s="8">
        <v>22800.7</v>
      </c>
      <c r="O223" s="17">
        <f t="shared" si="12"/>
        <v>24.832192760208056</v>
      </c>
    </row>
    <row r="224" spans="1:15" ht="42" hidden="1" customHeight="1">
      <c r="A224" s="10" t="s">
        <v>147</v>
      </c>
      <c r="B224" s="3" t="s">
        <v>4</v>
      </c>
      <c r="C224" s="3" t="s">
        <v>24</v>
      </c>
      <c r="D224" s="3" t="s">
        <v>26</v>
      </c>
      <c r="E224" s="1" t="s">
        <v>148</v>
      </c>
      <c r="F224" s="3"/>
      <c r="G224" s="8">
        <v>0</v>
      </c>
      <c r="H224" s="9">
        <f>H225</f>
        <v>0</v>
      </c>
      <c r="I224" s="8">
        <f t="shared" si="14"/>
        <v>0</v>
      </c>
      <c r="J224" s="9">
        <f>J225</f>
        <v>0</v>
      </c>
      <c r="K224" s="8">
        <f t="shared" si="15"/>
        <v>0</v>
      </c>
      <c r="L224" s="9">
        <f>L225</f>
        <v>0</v>
      </c>
      <c r="M224" s="8">
        <f t="shared" si="13"/>
        <v>0</v>
      </c>
      <c r="N224" s="8">
        <f>N225</f>
        <v>0</v>
      </c>
      <c r="O224" s="17">
        <v>0</v>
      </c>
    </row>
    <row r="225" spans="1:15" ht="51.75" hidden="1" customHeight="1">
      <c r="A225" s="2" t="s">
        <v>72</v>
      </c>
      <c r="B225" s="3" t="s">
        <v>4</v>
      </c>
      <c r="C225" s="3" t="s">
        <v>24</v>
      </c>
      <c r="D225" s="3" t="s">
        <v>26</v>
      </c>
      <c r="E225" s="1" t="s">
        <v>148</v>
      </c>
      <c r="F225" s="3">
        <v>600</v>
      </c>
      <c r="G225" s="8">
        <v>0</v>
      </c>
      <c r="H225" s="9"/>
      <c r="I225" s="8">
        <f t="shared" si="14"/>
        <v>0</v>
      </c>
      <c r="J225" s="9"/>
      <c r="K225" s="8">
        <f t="shared" si="15"/>
        <v>0</v>
      </c>
      <c r="L225" s="9"/>
      <c r="M225" s="8">
        <f t="shared" si="13"/>
        <v>0</v>
      </c>
      <c r="N225" s="8">
        <v>0</v>
      </c>
      <c r="O225" s="17">
        <v>0</v>
      </c>
    </row>
    <row r="226" spans="1:15" ht="48" hidden="1" customHeight="1">
      <c r="A226" s="2" t="s">
        <v>281</v>
      </c>
      <c r="B226" s="3" t="s">
        <v>4</v>
      </c>
      <c r="C226" s="3" t="s">
        <v>24</v>
      </c>
      <c r="D226" s="3" t="s">
        <v>26</v>
      </c>
      <c r="E226" s="1" t="s">
        <v>282</v>
      </c>
      <c r="F226" s="3"/>
      <c r="G226" s="8">
        <v>0</v>
      </c>
      <c r="H226" s="9">
        <f>H227</f>
        <v>0</v>
      </c>
      <c r="I226" s="8">
        <f t="shared" si="14"/>
        <v>0</v>
      </c>
      <c r="J226" s="9">
        <f>J227</f>
        <v>0</v>
      </c>
      <c r="K226" s="8">
        <f t="shared" si="15"/>
        <v>0</v>
      </c>
      <c r="L226" s="9">
        <f>L227</f>
        <v>0</v>
      </c>
      <c r="M226" s="8">
        <f t="shared" si="13"/>
        <v>0</v>
      </c>
      <c r="N226" s="8">
        <f>N227</f>
        <v>0</v>
      </c>
      <c r="O226" s="17">
        <v>0</v>
      </c>
    </row>
    <row r="227" spans="1:15" ht="51.75" hidden="1" customHeight="1">
      <c r="A227" s="2" t="s">
        <v>72</v>
      </c>
      <c r="B227" s="3" t="s">
        <v>4</v>
      </c>
      <c r="C227" s="3" t="s">
        <v>24</v>
      </c>
      <c r="D227" s="3" t="s">
        <v>26</v>
      </c>
      <c r="E227" s="1" t="s">
        <v>282</v>
      </c>
      <c r="F227" s="3">
        <v>600</v>
      </c>
      <c r="G227" s="8">
        <v>0</v>
      </c>
      <c r="H227" s="9"/>
      <c r="I227" s="8">
        <f t="shared" si="14"/>
        <v>0</v>
      </c>
      <c r="J227" s="9"/>
      <c r="K227" s="8">
        <f t="shared" si="15"/>
        <v>0</v>
      </c>
      <c r="L227" s="9"/>
      <c r="M227" s="8">
        <f t="shared" si="13"/>
        <v>0</v>
      </c>
      <c r="N227" s="8">
        <v>0</v>
      </c>
      <c r="O227" s="17">
        <v>0</v>
      </c>
    </row>
    <row r="228" spans="1:15" ht="51.75" customHeight="1">
      <c r="A228" s="2" t="s">
        <v>315</v>
      </c>
      <c r="B228" s="3" t="s">
        <v>4</v>
      </c>
      <c r="C228" s="3" t="s">
        <v>24</v>
      </c>
      <c r="D228" s="3" t="s">
        <v>26</v>
      </c>
      <c r="E228" s="1" t="s">
        <v>316</v>
      </c>
      <c r="F228" s="3"/>
      <c r="G228" s="8"/>
      <c r="H228" s="9"/>
      <c r="I228" s="8">
        <f t="shared" si="14"/>
        <v>0</v>
      </c>
      <c r="J228" s="9">
        <f>J229</f>
        <v>315.78946000000002</v>
      </c>
      <c r="K228" s="8">
        <f t="shared" si="15"/>
        <v>315.78946000000002</v>
      </c>
      <c r="L228" s="9">
        <f>L229</f>
        <v>0</v>
      </c>
      <c r="M228" s="8">
        <f t="shared" si="13"/>
        <v>315.78946000000002</v>
      </c>
      <c r="N228" s="8">
        <f>N229</f>
        <v>0</v>
      </c>
      <c r="O228" s="17">
        <f t="shared" si="12"/>
        <v>0</v>
      </c>
    </row>
    <row r="229" spans="1:15" ht="51.75" customHeight="1">
      <c r="A229" s="2" t="s">
        <v>72</v>
      </c>
      <c r="B229" s="3" t="s">
        <v>4</v>
      </c>
      <c r="C229" s="3" t="s">
        <v>24</v>
      </c>
      <c r="D229" s="3" t="s">
        <v>26</v>
      </c>
      <c r="E229" s="1" t="s">
        <v>316</v>
      </c>
      <c r="F229" s="3">
        <v>600</v>
      </c>
      <c r="G229" s="8"/>
      <c r="H229" s="9"/>
      <c r="I229" s="8">
        <f t="shared" si="14"/>
        <v>0</v>
      </c>
      <c r="J229" s="9">
        <v>315.78946000000002</v>
      </c>
      <c r="K229" s="8">
        <f t="shared" si="15"/>
        <v>315.78946000000002</v>
      </c>
      <c r="L229" s="9"/>
      <c r="M229" s="8">
        <f t="shared" si="13"/>
        <v>315.78946000000002</v>
      </c>
      <c r="N229" s="8">
        <v>0</v>
      </c>
      <c r="O229" s="17">
        <f t="shared" si="12"/>
        <v>0</v>
      </c>
    </row>
    <row r="230" spans="1:15" ht="102" customHeight="1">
      <c r="A230" s="2" t="s">
        <v>308</v>
      </c>
      <c r="B230" s="3" t="s">
        <v>4</v>
      </c>
      <c r="C230" s="3" t="s">
        <v>24</v>
      </c>
      <c r="D230" s="3" t="s">
        <v>26</v>
      </c>
      <c r="E230" s="1" t="s">
        <v>300</v>
      </c>
      <c r="F230" s="3"/>
      <c r="G230" s="8">
        <v>4968.2347200000004</v>
      </c>
      <c r="H230" s="9">
        <f>H231</f>
        <v>-499.54865999999998</v>
      </c>
      <c r="I230" s="8">
        <f t="shared" si="14"/>
        <v>4468.68606</v>
      </c>
      <c r="J230" s="9">
        <f>J231</f>
        <v>0</v>
      </c>
      <c r="K230" s="8">
        <f t="shared" si="15"/>
        <v>4468.68606</v>
      </c>
      <c r="L230" s="9">
        <f>L231</f>
        <v>0</v>
      </c>
      <c r="M230" s="8">
        <f t="shared" si="13"/>
        <v>4468.68606</v>
      </c>
      <c r="N230" s="8">
        <f>N231</f>
        <v>0</v>
      </c>
      <c r="O230" s="17">
        <f t="shared" si="12"/>
        <v>0</v>
      </c>
    </row>
    <row r="231" spans="1:15" ht="51.75" customHeight="1">
      <c r="A231" s="2" t="s">
        <v>72</v>
      </c>
      <c r="B231" s="3" t="s">
        <v>4</v>
      </c>
      <c r="C231" s="3" t="s">
        <v>24</v>
      </c>
      <c r="D231" s="3" t="s">
        <v>26</v>
      </c>
      <c r="E231" s="1" t="s">
        <v>300</v>
      </c>
      <c r="F231" s="3">
        <v>600</v>
      </c>
      <c r="G231" s="8">
        <v>4968.2347200000004</v>
      </c>
      <c r="H231" s="9">
        <v>-499.54865999999998</v>
      </c>
      <c r="I231" s="8">
        <f t="shared" si="14"/>
        <v>4468.68606</v>
      </c>
      <c r="J231" s="9"/>
      <c r="K231" s="8">
        <f t="shared" si="15"/>
        <v>4468.68606</v>
      </c>
      <c r="L231" s="9"/>
      <c r="M231" s="8">
        <f t="shared" si="13"/>
        <v>4468.68606</v>
      </c>
      <c r="N231" s="8">
        <v>0</v>
      </c>
      <c r="O231" s="17">
        <f t="shared" si="12"/>
        <v>0</v>
      </c>
    </row>
    <row r="232" spans="1:15" ht="60.75" hidden="1" customHeight="1">
      <c r="A232" s="2" t="s">
        <v>306</v>
      </c>
      <c r="B232" s="3" t="s">
        <v>4</v>
      </c>
      <c r="C232" s="3" t="s">
        <v>24</v>
      </c>
      <c r="D232" s="3" t="s">
        <v>26</v>
      </c>
      <c r="E232" s="1" t="s">
        <v>307</v>
      </c>
      <c r="F232" s="3"/>
      <c r="G232" s="8">
        <v>0</v>
      </c>
      <c r="H232" s="9">
        <f>H233</f>
        <v>0</v>
      </c>
      <c r="I232" s="8">
        <f t="shared" si="14"/>
        <v>0</v>
      </c>
      <c r="J232" s="9">
        <f>J233</f>
        <v>0</v>
      </c>
      <c r="K232" s="8">
        <f t="shared" si="15"/>
        <v>0</v>
      </c>
      <c r="L232" s="9">
        <f>L233</f>
        <v>0</v>
      </c>
      <c r="M232" s="8">
        <f t="shared" si="13"/>
        <v>0</v>
      </c>
      <c r="N232" s="8">
        <f>N233</f>
        <v>0</v>
      </c>
      <c r="O232" s="17">
        <v>0</v>
      </c>
    </row>
    <row r="233" spans="1:15" ht="51.75" hidden="1" customHeight="1">
      <c r="A233" s="2" t="s">
        <v>72</v>
      </c>
      <c r="B233" s="3" t="s">
        <v>4</v>
      </c>
      <c r="C233" s="3" t="s">
        <v>24</v>
      </c>
      <c r="D233" s="3" t="s">
        <v>26</v>
      </c>
      <c r="E233" s="1" t="s">
        <v>307</v>
      </c>
      <c r="F233" s="3">
        <v>600</v>
      </c>
      <c r="G233" s="8">
        <v>0</v>
      </c>
      <c r="H233" s="9"/>
      <c r="I233" s="8">
        <f t="shared" si="14"/>
        <v>0</v>
      </c>
      <c r="J233" s="9"/>
      <c r="K233" s="8">
        <f t="shared" si="15"/>
        <v>0</v>
      </c>
      <c r="L233" s="9"/>
      <c r="M233" s="8">
        <f t="shared" si="13"/>
        <v>0</v>
      </c>
      <c r="N233" s="8">
        <v>0</v>
      </c>
      <c r="O233" s="17">
        <v>0</v>
      </c>
    </row>
    <row r="234" spans="1:15" ht="60.75" customHeight="1">
      <c r="A234" s="2" t="s">
        <v>211</v>
      </c>
      <c r="B234" s="3" t="s">
        <v>4</v>
      </c>
      <c r="C234" s="3" t="s">
        <v>24</v>
      </c>
      <c r="D234" s="3" t="s">
        <v>26</v>
      </c>
      <c r="E234" s="12" t="s">
        <v>212</v>
      </c>
      <c r="F234" s="3"/>
      <c r="G234" s="8">
        <v>2718.3000000000006</v>
      </c>
      <c r="H234" s="9">
        <f>H235</f>
        <v>0</v>
      </c>
      <c r="I234" s="8">
        <f t="shared" si="14"/>
        <v>2718.3000000000006</v>
      </c>
      <c r="J234" s="9">
        <f>J235</f>
        <v>0</v>
      </c>
      <c r="K234" s="8">
        <f t="shared" si="15"/>
        <v>2718.3000000000006</v>
      </c>
      <c r="L234" s="9">
        <f>L235</f>
        <v>0</v>
      </c>
      <c r="M234" s="8">
        <f t="shared" si="13"/>
        <v>2718.3000000000006</v>
      </c>
      <c r="N234" s="8">
        <f>N235</f>
        <v>458.21600000000001</v>
      </c>
      <c r="O234" s="17">
        <f t="shared" si="12"/>
        <v>16.856711915535442</v>
      </c>
    </row>
    <row r="235" spans="1:15" ht="56.25" customHeight="1">
      <c r="A235" s="2" t="s">
        <v>72</v>
      </c>
      <c r="B235" s="3" t="s">
        <v>4</v>
      </c>
      <c r="C235" s="3" t="s">
        <v>24</v>
      </c>
      <c r="D235" s="3" t="s">
        <v>26</v>
      </c>
      <c r="E235" s="12" t="s">
        <v>212</v>
      </c>
      <c r="F235" s="3">
        <v>600</v>
      </c>
      <c r="G235" s="8">
        <v>2718.3000000000006</v>
      </c>
      <c r="H235" s="9"/>
      <c r="I235" s="8">
        <f t="shared" si="14"/>
        <v>2718.3000000000006</v>
      </c>
      <c r="J235" s="9"/>
      <c r="K235" s="8">
        <f t="shared" si="15"/>
        <v>2718.3000000000006</v>
      </c>
      <c r="L235" s="9"/>
      <c r="M235" s="8">
        <f t="shared" si="13"/>
        <v>2718.3000000000006</v>
      </c>
      <c r="N235" s="8">
        <v>458.21600000000001</v>
      </c>
      <c r="O235" s="17">
        <f t="shared" si="12"/>
        <v>16.856711915535442</v>
      </c>
    </row>
    <row r="236" spans="1:15" ht="51" customHeight="1">
      <c r="A236" s="2" t="s">
        <v>312</v>
      </c>
      <c r="B236" s="3" t="s">
        <v>4</v>
      </c>
      <c r="C236" s="3" t="s">
        <v>24</v>
      </c>
      <c r="D236" s="3" t="s">
        <v>26</v>
      </c>
      <c r="E236" s="12" t="s">
        <v>295</v>
      </c>
      <c r="F236" s="3"/>
      <c r="G236" s="8">
        <v>1309.8680000000002</v>
      </c>
      <c r="H236" s="9">
        <f>H237</f>
        <v>0</v>
      </c>
      <c r="I236" s="8">
        <f t="shared" si="14"/>
        <v>1309.8680000000002</v>
      </c>
      <c r="J236" s="9">
        <f>J237</f>
        <v>0</v>
      </c>
      <c r="K236" s="8">
        <f t="shared" si="15"/>
        <v>1309.8680000000002</v>
      </c>
      <c r="L236" s="9">
        <f>L237</f>
        <v>0</v>
      </c>
      <c r="M236" s="8">
        <f t="shared" si="13"/>
        <v>1309.8680000000002</v>
      </c>
      <c r="N236" s="8">
        <f>N237</f>
        <v>238.08099999999999</v>
      </c>
      <c r="O236" s="17">
        <f t="shared" si="12"/>
        <v>18.175953607539078</v>
      </c>
    </row>
    <row r="237" spans="1:15" ht="56.25" customHeight="1">
      <c r="A237" s="2" t="s">
        <v>72</v>
      </c>
      <c r="B237" s="3" t="s">
        <v>4</v>
      </c>
      <c r="C237" s="3" t="s">
        <v>24</v>
      </c>
      <c r="D237" s="3" t="s">
        <v>26</v>
      </c>
      <c r="E237" s="12" t="s">
        <v>295</v>
      </c>
      <c r="F237" s="3">
        <v>600</v>
      </c>
      <c r="G237" s="8">
        <v>1309.8680000000002</v>
      </c>
      <c r="H237" s="9"/>
      <c r="I237" s="8">
        <f t="shared" si="14"/>
        <v>1309.8680000000002</v>
      </c>
      <c r="J237" s="9"/>
      <c r="K237" s="8">
        <f t="shared" si="15"/>
        <v>1309.8680000000002</v>
      </c>
      <c r="L237" s="9"/>
      <c r="M237" s="8">
        <f t="shared" si="13"/>
        <v>1309.8680000000002</v>
      </c>
      <c r="N237" s="8">
        <v>238.08099999999999</v>
      </c>
      <c r="O237" s="17">
        <f t="shared" si="12"/>
        <v>18.175953607539078</v>
      </c>
    </row>
    <row r="238" spans="1:15" ht="36.75" customHeight="1">
      <c r="A238" s="10" t="s">
        <v>149</v>
      </c>
      <c r="B238" s="3" t="s">
        <v>4</v>
      </c>
      <c r="C238" s="3" t="s">
        <v>24</v>
      </c>
      <c r="D238" s="3" t="s">
        <v>21</v>
      </c>
      <c r="E238" s="1" t="s">
        <v>150</v>
      </c>
      <c r="F238" s="3"/>
      <c r="G238" s="8">
        <v>28770.921570000006</v>
      </c>
      <c r="H238" s="9">
        <f>H239</f>
        <v>0</v>
      </c>
      <c r="I238" s="8">
        <f t="shared" si="14"/>
        <v>28770.921570000006</v>
      </c>
      <c r="J238" s="9">
        <f>J239</f>
        <v>0</v>
      </c>
      <c r="K238" s="8">
        <f t="shared" si="15"/>
        <v>28770.921570000006</v>
      </c>
      <c r="L238" s="9">
        <f>L239</f>
        <v>0</v>
      </c>
      <c r="M238" s="8">
        <f t="shared" si="13"/>
        <v>28770.921570000006</v>
      </c>
      <c r="N238" s="8">
        <f>N239</f>
        <v>6913.8485499999997</v>
      </c>
      <c r="O238" s="17">
        <f t="shared" si="12"/>
        <v>24.030681579589032</v>
      </c>
    </row>
    <row r="239" spans="1:15" ht="45.75" customHeight="1">
      <c r="A239" s="2" t="s">
        <v>72</v>
      </c>
      <c r="B239" s="3" t="s">
        <v>4</v>
      </c>
      <c r="C239" s="3" t="s">
        <v>24</v>
      </c>
      <c r="D239" s="3" t="s">
        <v>21</v>
      </c>
      <c r="E239" s="1" t="s">
        <v>150</v>
      </c>
      <c r="F239" s="3">
        <v>600</v>
      </c>
      <c r="G239" s="8">
        <v>28770.921570000006</v>
      </c>
      <c r="H239" s="9"/>
      <c r="I239" s="8">
        <f t="shared" si="14"/>
        <v>28770.921570000006</v>
      </c>
      <c r="J239" s="9"/>
      <c r="K239" s="8">
        <f t="shared" si="15"/>
        <v>28770.921570000006</v>
      </c>
      <c r="L239" s="9"/>
      <c r="M239" s="8">
        <f t="shared" si="13"/>
        <v>28770.921570000006</v>
      </c>
      <c r="N239" s="8">
        <v>6913.8485499999997</v>
      </c>
      <c r="O239" s="17">
        <f t="shared" si="12"/>
        <v>24.030681579589032</v>
      </c>
    </row>
    <row r="240" spans="1:15" ht="51.75" customHeight="1">
      <c r="A240" s="2" t="s">
        <v>151</v>
      </c>
      <c r="B240" s="3" t="s">
        <v>4</v>
      </c>
      <c r="C240" s="3" t="s">
        <v>24</v>
      </c>
      <c r="D240" s="3" t="s">
        <v>21</v>
      </c>
      <c r="E240" s="1" t="s">
        <v>155</v>
      </c>
      <c r="F240" s="3"/>
      <c r="G240" s="8">
        <v>35</v>
      </c>
      <c r="H240" s="9">
        <f>H241</f>
        <v>0</v>
      </c>
      <c r="I240" s="8">
        <f t="shared" si="14"/>
        <v>35</v>
      </c>
      <c r="J240" s="9">
        <f>J241</f>
        <v>0</v>
      </c>
      <c r="K240" s="8">
        <f t="shared" si="15"/>
        <v>35</v>
      </c>
      <c r="L240" s="9">
        <f>L241</f>
        <v>0</v>
      </c>
      <c r="M240" s="8">
        <f t="shared" si="13"/>
        <v>35</v>
      </c>
      <c r="N240" s="8">
        <f>N241</f>
        <v>0</v>
      </c>
      <c r="O240" s="17">
        <f t="shared" si="12"/>
        <v>0</v>
      </c>
    </row>
    <row r="241" spans="1:15" ht="51.75" customHeight="1">
      <c r="A241" s="2" t="s">
        <v>72</v>
      </c>
      <c r="B241" s="3" t="s">
        <v>4</v>
      </c>
      <c r="C241" s="3" t="s">
        <v>24</v>
      </c>
      <c r="D241" s="3" t="s">
        <v>21</v>
      </c>
      <c r="E241" s="1" t="s">
        <v>155</v>
      </c>
      <c r="F241" s="3">
        <v>600</v>
      </c>
      <c r="G241" s="8">
        <v>35</v>
      </c>
      <c r="H241" s="9"/>
      <c r="I241" s="8">
        <f t="shared" si="14"/>
        <v>35</v>
      </c>
      <c r="J241" s="9"/>
      <c r="K241" s="8">
        <f t="shared" si="15"/>
        <v>35</v>
      </c>
      <c r="L241" s="9"/>
      <c r="M241" s="8">
        <f t="shared" si="13"/>
        <v>35</v>
      </c>
      <c r="N241" s="8">
        <v>0</v>
      </c>
      <c r="O241" s="17">
        <f t="shared" si="12"/>
        <v>0</v>
      </c>
    </row>
    <row r="242" spans="1:15" ht="51.75" customHeight="1">
      <c r="A242" s="2" t="s">
        <v>152</v>
      </c>
      <c r="B242" s="3" t="s">
        <v>4</v>
      </c>
      <c r="C242" s="3" t="s">
        <v>24</v>
      </c>
      <c r="D242" s="3" t="s">
        <v>21</v>
      </c>
      <c r="E242" s="1" t="s">
        <v>156</v>
      </c>
      <c r="F242" s="3"/>
      <c r="G242" s="8">
        <v>92</v>
      </c>
      <c r="H242" s="9">
        <f>H243</f>
        <v>0</v>
      </c>
      <c r="I242" s="8">
        <f t="shared" si="14"/>
        <v>92</v>
      </c>
      <c r="J242" s="9">
        <f>J243</f>
        <v>0</v>
      </c>
      <c r="K242" s="8">
        <f t="shared" si="15"/>
        <v>92</v>
      </c>
      <c r="L242" s="9">
        <f>L243</f>
        <v>0</v>
      </c>
      <c r="M242" s="8">
        <f t="shared" si="13"/>
        <v>92</v>
      </c>
      <c r="N242" s="8">
        <f>N243</f>
        <v>0</v>
      </c>
      <c r="O242" s="17">
        <f t="shared" si="12"/>
        <v>0</v>
      </c>
    </row>
    <row r="243" spans="1:15" ht="51.75" customHeight="1">
      <c r="A243" s="2" t="s">
        <v>72</v>
      </c>
      <c r="B243" s="3" t="s">
        <v>4</v>
      </c>
      <c r="C243" s="3" t="s">
        <v>24</v>
      </c>
      <c r="D243" s="3" t="s">
        <v>21</v>
      </c>
      <c r="E243" s="1" t="s">
        <v>156</v>
      </c>
      <c r="F243" s="3">
        <v>600</v>
      </c>
      <c r="G243" s="8">
        <v>92</v>
      </c>
      <c r="H243" s="9"/>
      <c r="I243" s="8">
        <f t="shared" si="14"/>
        <v>92</v>
      </c>
      <c r="J243" s="9"/>
      <c r="K243" s="8">
        <f t="shared" si="15"/>
        <v>92</v>
      </c>
      <c r="L243" s="9"/>
      <c r="M243" s="8">
        <f t="shared" si="13"/>
        <v>92</v>
      </c>
      <c r="N243" s="8">
        <v>0</v>
      </c>
      <c r="O243" s="17">
        <f t="shared" si="12"/>
        <v>0</v>
      </c>
    </row>
    <row r="244" spans="1:15" ht="87" customHeight="1">
      <c r="A244" s="2" t="s">
        <v>153</v>
      </c>
      <c r="B244" s="3" t="s">
        <v>4</v>
      </c>
      <c r="C244" s="3" t="s">
        <v>24</v>
      </c>
      <c r="D244" s="3" t="s">
        <v>21</v>
      </c>
      <c r="E244" s="12" t="s">
        <v>157</v>
      </c>
      <c r="F244" s="3"/>
      <c r="G244" s="8">
        <v>1058.55584</v>
      </c>
      <c r="H244" s="9">
        <f>H245</f>
        <v>0</v>
      </c>
      <c r="I244" s="8">
        <f t="shared" si="14"/>
        <v>1058.55584</v>
      </c>
      <c r="J244" s="9">
        <f>J245</f>
        <v>0</v>
      </c>
      <c r="K244" s="8">
        <f t="shared" si="15"/>
        <v>1058.55584</v>
      </c>
      <c r="L244" s="9">
        <f>L245</f>
        <v>0</v>
      </c>
      <c r="M244" s="8">
        <f t="shared" si="13"/>
        <v>1058.55584</v>
      </c>
      <c r="N244" s="8">
        <f>N245</f>
        <v>0</v>
      </c>
      <c r="O244" s="17">
        <f t="shared" si="12"/>
        <v>0</v>
      </c>
    </row>
    <row r="245" spans="1:15" ht="51.75" customHeight="1">
      <c r="A245" s="2" t="s">
        <v>72</v>
      </c>
      <c r="B245" s="3" t="s">
        <v>4</v>
      </c>
      <c r="C245" s="3" t="s">
        <v>24</v>
      </c>
      <c r="D245" s="3" t="s">
        <v>21</v>
      </c>
      <c r="E245" s="12" t="s">
        <v>157</v>
      </c>
      <c r="F245" s="3">
        <v>600</v>
      </c>
      <c r="G245" s="8">
        <v>1058.55584</v>
      </c>
      <c r="H245" s="9"/>
      <c r="I245" s="8">
        <f t="shared" si="14"/>
        <v>1058.55584</v>
      </c>
      <c r="J245" s="9"/>
      <c r="K245" s="8">
        <f t="shared" si="15"/>
        <v>1058.55584</v>
      </c>
      <c r="L245" s="9"/>
      <c r="M245" s="8">
        <f t="shared" si="13"/>
        <v>1058.55584</v>
      </c>
      <c r="N245" s="8">
        <v>0</v>
      </c>
      <c r="O245" s="17">
        <f t="shared" si="12"/>
        <v>0</v>
      </c>
    </row>
    <row r="246" spans="1:15" ht="74.25" customHeight="1">
      <c r="A246" s="2" t="s">
        <v>154</v>
      </c>
      <c r="B246" s="3" t="s">
        <v>4</v>
      </c>
      <c r="C246" s="3" t="s">
        <v>24</v>
      </c>
      <c r="D246" s="3" t="s">
        <v>21</v>
      </c>
      <c r="E246" s="12" t="s">
        <v>158</v>
      </c>
      <c r="F246" s="3"/>
      <c r="G246" s="8">
        <v>300</v>
      </c>
      <c r="H246" s="9">
        <f>H247</f>
        <v>0</v>
      </c>
      <c r="I246" s="8">
        <f t="shared" si="14"/>
        <v>300</v>
      </c>
      <c r="J246" s="9">
        <f>J247</f>
        <v>34.280790000000003</v>
      </c>
      <c r="K246" s="8">
        <f t="shared" si="15"/>
        <v>334.28079000000002</v>
      </c>
      <c r="L246" s="9">
        <f>L247</f>
        <v>0</v>
      </c>
      <c r="M246" s="8">
        <f t="shared" si="13"/>
        <v>334.28079000000002</v>
      </c>
      <c r="N246" s="8">
        <f>N247</f>
        <v>334.28079000000002</v>
      </c>
      <c r="O246" s="17">
        <f t="shared" si="12"/>
        <v>100</v>
      </c>
    </row>
    <row r="247" spans="1:15" ht="51.75" customHeight="1">
      <c r="A247" s="2" t="s">
        <v>72</v>
      </c>
      <c r="B247" s="3" t="s">
        <v>4</v>
      </c>
      <c r="C247" s="3" t="s">
        <v>24</v>
      </c>
      <c r="D247" s="3" t="s">
        <v>21</v>
      </c>
      <c r="E247" s="12" t="s">
        <v>158</v>
      </c>
      <c r="F247" s="3">
        <v>600</v>
      </c>
      <c r="G247" s="8">
        <v>300</v>
      </c>
      <c r="H247" s="9"/>
      <c r="I247" s="8">
        <f t="shared" si="14"/>
        <v>300</v>
      </c>
      <c r="J247" s="9">
        <v>34.280790000000003</v>
      </c>
      <c r="K247" s="8">
        <f t="shared" si="15"/>
        <v>334.28079000000002</v>
      </c>
      <c r="L247" s="9"/>
      <c r="M247" s="8">
        <f t="shared" si="13"/>
        <v>334.28079000000002</v>
      </c>
      <c r="N247" s="8">
        <v>334.28079000000002</v>
      </c>
      <c r="O247" s="17">
        <f t="shared" si="12"/>
        <v>100</v>
      </c>
    </row>
    <row r="248" spans="1:15" ht="97.5" customHeight="1">
      <c r="A248" s="2" t="s">
        <v>159</v>
      </c>
      <c r="B248" s="3" t="s">
        <v>4</v>
      </c>
      <c r="C248" s="3" t="s">
        <v>24</v>
      </c>
      <c r="D248" s="3" t="s">
        <v>21</v>
      </c>
      <c r="E248" s="12" t="s">
        <v>161</v>
      </c>
      <c r="F248" s="3"/>
      <c r="G248" s="8">
        <v>1487.46597</v>
      </c>
      <c r="H248" s="9">
        <f>H249</f>
        <v>0</v>
      </c>
      <c r="I248" s="8">
        <f t="shared" si="14"/>
        <v>1487.46597</v>
      </c>
      <c r="J248" s="9">
        <f>J249</f>
        <v>0</v>
      </c>
      <c r="K248" s="8">
        <f t="shared" si="15"/>
        <v>1487.46597</v>
      </c>
      <c r="L248" s="9">
        <f>L249</f>
        <v>0</v>
      </c>
      <c r="M248" s="8">
        <f t="shared" si="13"/>
        <v>1487.46597</v>
      </c>
      <c r="N248" s="8">
        <f>N249</f>
        <v>371.86649</v>
      </c>
      <c r="O248" s="17">
        <f t="shared" si="12"/>
        <v>24.999999831928928</v>
      </c>
    </row>
    <row r="249" spans="1:15" ht="52.5" customHeight="1">
      <c r="A249" s="2" t="s">
        <v>72</v>
      </c>
      <c r="B249" s="3" t="s">
        <v>4</v>
      </c>
      <c r="C249" s="3" t="s">
        <v>24</v>
      </c>
      <c r="D249" s="3" t="s">
        <v>21</v>
      </c>
      <c r="E249" s="12" t="s">
        <v>161</v>
      </c>
      <c r="F249" s="3">
        <v>600</v>
      </c>
      <c r="G249" s="8">
        <v>1487.46597</v>
      </c>
      <c r="H249" s="9"/>
      <c r="I249" s="8">
        <f t="shared" si="14"/>
        <v>1487.46597</v>
      </c>
      <c r="J249" s="9"/>
      <c r="K249" s="8">
        <f t="shared" si="15"/>
        <v>1487.46597</v>
      </c>
      <c r="L249" s="9"/>
      <c r="M249" s="8">
        <f t="shared" si="13"/>
        <v>1487.46597</v>
      </c>
      <c r="N249" s="8">
        <v>371.86649</v>
      </c>
      <c r="O249" s="17">
        <f t="shared" si="12"/>
        <v>24.999999831928928</v>
      </c>
    </row>
    <row r="250" spans="1:15" ht="93" customHeight="1">
      <c r="A250" s="2" t="s">
        <v>160</v>
      </c>
      <c r="B250" s="3" t="s">
        <v>4</v>
      </c>
      <c r="C250" s="3" t="s">
        <v>24</v>
      </c>
      <c r="D250" s="3" t="s">
        <v>21</v>
      </c>
      <c r="E250" s="1" t="s">
        <v>162</v>
      </c>
      <c r="F250" s="3"/>
      <c r="G250" s="8">
        <v>200</v>
      </c>
      <c r="H250" s="9">
        <f>H251</f>
        <v>0</v>
      </c>
      <c r="I250" s="8">
        <f t="shared" si="14"/>
        <v>200</v>
      </c>
      <c r="J250" s="9">
        <f>J251</f>
        <v>0</v>
      </c>
      <c r="K250" s="8">
        <f t="shared" si="15"/>
        <v>200</v>
      </c>
      <c r="L250" s="9">
        <f>L251</f>
        <v>0</v>
      </c>
      <c r="M250" s="8">
        <f t="shared" si="13"/>
        <v>200</v>
      </c>
      <c r="N250" s="8">
        <f>N251</f>
        <v>200</v>
      </c>
      <c r="O250" s="17">
        <f t="shared" si="12"/>
        <v>100</v>
      </c>
    </row>
    <row r="251" spans="1:15" ht="51" customHeight="1">
      <c r="A251" s="2" t="s">
        <v>72</v>
      </c>
      <c r="B251" s="3" t="s">
        <v>4</v>
      </c>
      <c r="C251" s="3" t="s">
        <v>24</v>
      </c>
      <c r="D251" s="3" t="s">
        <v>21</v>
      </c>
      <c r="E251" s="1" t="s">
        <v>162</v>
      </c>
      <c r="F251" s="3">
        <v>600</v>
      </c>
      <c r="G251" s="8">
        <v>200</v>
      </c>
      <c r="H251" s="9"/>
      <c r="I251" s="8">
        <f t="shared" si="14"/>
        <v>200</v>
      </c>
      <c r="J251" s="9"/>
      <c r="K251" s="8">
        <f t="shared" si="15"/>
        <v>200</v>
      </c>
      <c r="L251" s="9"/>
      <c r="M251" s="8">
        <f t="shared" si="13"/>
        <v>200</v>
      </c>
      <c r="N251" s="8">
        <v>200</v>
      </c>
      <c r="O251" s="17">
        <f t="shared" si="12"/>
        <v>100</v>
      </c>
    </row>
    <row r="252" spans="1:15" ht="54" hidden="1" customHeight="1">
      <c r="A252" s="2" t="s">
        <v>163</v>
      </c>
      <c r="B252" s="3" t="s">
        <v>4</v>
      </c>
      <c r="C252" s="3" t="s">
        <v>24</v>
      </c>
      <c r="D252" s="3" t="s">
        <v>21</v>
      </c>
      <c r="E252" s="1" t="s">
        <v>164</v>
      </c>
      <c r="F252" s="3"/>
      <c r="G252" s="8">
        <v>0</v>
      </c>
      <c r="H252" s="9">
        <f>H253</f>
        <v>0</v>
      </c>
      <c r="I252" s="8">
        <f t="shared" si="14"/>
        <v>0</v>
      </c>
      <c r="J252" s="9">
        <f>J253</f>
        <v>0</v>
      </c>
      <c r="K252" s="8">
        <f t="shared" si="15"/>
        <v>0</v>
      </c>
      <c r="L252" s="9">
        <f>L253</f>
        <v>0</v>
      </c>
      <c r="M252" s="8">
        <f t="shared" si="13"/>
        <v>0</v>
      </c>
      <c r="N252" s="8">
        <f>N253</f>
        <v>0</v>
      </c>
      <c r="O252" s="17">
        <v>0</v>
      </c>
    </row>
    <row r="253" spans="1:15" ht="54.75" hidden="1" customHeight="1">
      <c r="A253" s="2" t="s">
        <v>72</v>
      </c>
      <c r="B253" s="3" t="s">
        <v>4</v>
      </c>
      <c r="C253" s="3" t="s">
        <v>24</v>
      </c>
      <c r="D253" s="3" t="s">
        <v>21</v>
      </c>
      <c r="E253" s="1" t="s">
        <v>164</v>
      </c>
      <c r="F253" s="3">
        <v>600</v>
      </c>
      <c r="G253" s="8">
        <v>0</v>
      </c>
      <c r="H253" s="9"/>
      <c r="I253" s="8">
        <f t="shared" si="14"/>
        <v>0</v>
      </c>
      <c r="J253" s="9"/>
      <c r="K253" s="8">
        <f t="shared" si="15"/>
        <v>0</v>
      </c>
      <c r="L253" s="9"/>
      <c r="M253" s="8">
        <f t="shared" si="13"/>
        <v>0</v>
      </c>
      <c r="N253" s="8">
        <v>0</v>
      </c>
      <c r="O253" s="17">
        <v>0</v>
      </c>
    </row>
    <row r="254" spans="1:15" ht="50.25" customHeight="1">
      <c r="A254" s="15" t="s">
        <v>131</v>
      </c>
      <c r="B254" s="3" t="s">
        <v>4</v>
      </c>
      <c r="C254" s="3" t="s">
        <v>24</v>
      </c>
      <c r="D254" s="3" t="s">
        <v>24</v>
      </c>
      <c r="E254" s="1" t="s">
        <v>133</v>
      </c>
      <c r="F254" s="3"/>
      <c r="G254" s="8">
        <v>1255.2540000000001</v>
      </c>
      <c r="H254" s="9">
        <f>H255</f>
        <v>0</v>
      </c>
      <c r="I254" s="8">
        <f t="shared" si="14"/>
        <v>1255.2540000000001</v>
      </c>
      <c r="J254" s="9">
        <f>J255</f>
        <v>0</v>
      </c>
      <c r="K254" s="8">
        <f t="shared" si="15"/>
        <v>1255.2540000000001</v>
      </c>
      <c r="L254" s="9">
        <f>L255</f>
        <v>0</v>
      </c>
      <c r="M254" s="8">
        <f t="shared" si="13"/>
        <v>1255.2540000000001</v>
      </c>
      <c r="N254" s="8">
        <f>N255</f>
        <v>0</v>
      </c>
      <c r="O254" s="17">
        <f t="shared" si="12"/>
        <v>0</v>
      </c>
    </row>
    <row r="255" spans="1:15" ht="55.5" customHeight="1">
      <c r="A255" s="2" t="s">
        <v>72</v>
      </c>
      <c r="B255" s="3" t="s">
        <v>4</v>
      </c>
      <c r="C255" s="3" t="s">
        <v>24</v>
      </c>
      <c r="D255" s="3" t="s">
        <v>24</v>
      </c>
      <c r="E255" s="1" t="s">
        <v>133</v>
      </c>
      <c r="F255" s="3">
        <v>600</v>
      </c>
      <c r="G255" s="8">
        <v>1255.2540000000001</v>
      </c>
      <c r="H255" s="9"/>
      <c r="I255" s="8">
        <f t="shared" si="14"/>
        <v>1255.2540000000001</v>
      </c>
      <c r="J255" s="9"/>
      <c r="K255" s="8">
        <f t="shared" si="15"/>
        <v>1255.2540000000001</v>
      </c>
      <c r="L255" s="9"/>
      <c r="M255" s="8">
        <f t="shared" si="13"/>
        <v>1255.2540000000001</v>
      </c>
      <c r="N255" s="8">
        <v>0</v>
      </c>
      <c r="O255" s="17">
        <f t="shared" si="12"/>
        <v>0</v>
      </c>
    </row>
    <row r="256" spans="1:15" ht="75.75" customHeight="1">
      <c r="A256" s="16" t="s">
        <v>132</v>
      </c>
      <c r="B256" s="3" t="s">
        <v>4</v>
      </c>
      <c r="C256" s="3" t="s">
        <v>24</v>
      </c>
      <c r="D256" s="3" t="s">
        <v>24</v>
      </c>
      <c r="E256" s="1" t="s">
        <v>134</v>
      </c>
      <c r="F256" s="3"/>
      <c r="G256" s="8">
        <v>50.82</v>
      </c>
      <c r="H256" s="9">
        <f>H257</f>
        <v>0</v>
      </c>
      <c r="I256" s="8">
        <f t="shared" si="14"/>
        <v>50.82</v>
      </c>
      <c r="J256" s="9">
        <f>J257</f>
        <v>0</v>
      </c>
      <c r="K256" s="8">
        <f t="shared" si="15"/>
        <v>50.82</v>
      </c>
      <c r="L256" s="9">
        <f>L257</f>
        <v>0</v>
      </c>
      <c r="M256" s="8">
        <f t="shared" si="13"/>
        <v>50.82</v>
      </c>
      <c r="N256" s="8">
        <f>N257</f>
        <v>0</v>
      </c>
      <c r="O256" s="17">
        <f t="shared" si="12"/>
        <v>0</v>
      </c>
    </row>
    <row r="257" spans="1:15" ht="50.25" customHeight="1">
      <c r="A257" s="2" t="s">
        <v>72</v>
      </c>
      <c r="B257" s="3" t="s">
        <v>4</v>
      </c>
      <c r="C257" s="3" t="s">
        <v>24</v>
      </c>
      <c r="D257" s="3" t="s">
        <v>24</v>
      </c>
      <c r="E257" s="1" t="s">
        <v>134</v>
      </c>
      <c r="F257" s="3">
        <v>600</v>
      </c>
      <c r="G257" s="8">
        <v>50.82</v>
      </c>
      <c r="H257" s="9"/>
      <c r="I257" s="8">
        <f t="shared" si="14"/>
        <v>50.82</v>
      </c>
      <c r="J257" s="9"/>
      <c r="K257" s="8">
        <f t="shared" si="15"/>
        <v>50.82</v>
      </c>
      <c r="L257" s="9"/>
      <c r="M257" s="8">
        <f t="shared" si="13"/>
        <v>50.82</v>
      </c>
      <c r="N257" s="8">
        <v>0</v>
      </c>
      <c r="O257" s="17">
        <f t="shared" si="12"/>
        <v>0</v>
      </c>
    </row>
    <row r="258" spans="1:15" ht="39.75" customHeight="1">
      <c r="A258" s="4" t="s">
        <v>267</v>
      </c>
      <c r="B258" s="3" t="s">
        <v>4</v>
      </c>
      <c r="C258" s="3" t="s">
        <v>24</v>
      </c>
      <c r="D258" s="3" t="s">
        <v>24</v>
      </c>
      <c r="E258" s="1" t="s">
        <v>268</v>
      </c>
      <c r="F258" s="3"/>
      <c r="G258" s="8">
        <v>178</v>
      </c>
      <c r="H258" s="9">
        <f>H259</f>
        <v>0</v>
      </c>
      <c r="I258" s="8">
        <f t="shared" si="14"/>
        <v>178</v>
      </c>
      <c r="J258" s="9">
        <f>J259</f>
        <v>0</v>
      </c>
      <c r="K258" s="8">
        <f t="shared" si="15"/>
        <v>178</v>
      </c>
      <c r="L258" s="9">
        <f>L259</f>
        <v>0</v>
      </c>
      <c r="M258" s="8">
        <f t="shared" si="13"/>
        <v>178</v>
      </c>
      <c r="N258" s="8">
        <f>N259</f>
        <v>51.033799999999999</v>
      </c>
      <c r="O258" s="17">
        <f t="shared" si="12"/>
        <v>28.67067415730337</v>
      </c>
    </row>
    <row r="259" spans="1:15" ht="50.25" customHeight="1">
      <c r="A259" s="4" t="s">
        <v>33</v>
      </c>
      <c r="B259" s="3" t="s">
        <v>4</v>
      </c>
      <c r="C259" s="3" t="s">
        <v>24</v>
      </c>
      <c r="D259" s="3" t="s">
        <v>24</v>
      </c>
      <c r="E259" s="1" t="s">
        <v>268</v>
      </c>
      <c r="F259" s="3">
        <v>200</v>
      </c>
      <c r="G259" s="8">
        <v>178</v>
      </c>
      <c r="H259" s="9"/>
      <c r="I259" s="8">
        <f t="shared" si="14"/>
        <v>178</v>
      </c>
      <c r="J259" s="9"/>
      <c r="K259" s="8">
        <f t="shared" si="15"/>
        <v>178</v>
      </c>
      <c r="L259" s="9"/>
      <c r="M259" s="8">
        <f t="shared" si="13"/>
        <v>178</v>
      </c>
      <c r="N259" s="8">
        <v>51.033799999999999</v>
      </c>
      <c r="O259" s="17">
        <f t="shared" si="12"/>
        <v>28.67067415730337</v>
      </c>
    </row>
    <row r="260" spans="1:15" ht="72.75" customHeight="1">
      <c r="A260" s="2" t="s">
        <v>309</v>
      </c>
      <c r="B260" s="3" t="s">
        <v>4</v>
      </c>
      <c r="C260" s="3" t="s">
        <v>24</v>
      </c>
      <c r="D260" s="3" t="s">
        <v>28</v>
      </c>
      <c r="E260" s="1" t="s">
        <v>301</v>
      </c>
      <c r="F260" s="3"/>
      <c r="G260" s="8">
        <v>0.45639999999999997</v>
      </c>
      <c r="H260" s="9">
        <f>H261</f>
        <v>4518.3458199999995</v>
      </c>
      <c r="I260" s="8">
        <f t="shared" si="14"/>
        <v>4518.8022199999996</v>
      </c>
      <c r="J260" s="9">
        <f>J261</f>
        <v>0</v>
      </c>
      <c r="K260" s="8">
        <f t="shared" si="15"/>
        <v>4518.8022199999996</v>
      </c>
      <c r="L260" s="9">
        <f>L261</f>
        <v>0</v>
      </c>
      <c r="M260" s="8">
        <f t="shared" si="13"/>
        <v>4518.8022199999996</v>
      </c>
      <c r="N260" s="8">
        <f>N261</f>
        <v>0</v>
      </c>
      <c r="O260" s="17">
        <f t="shared" si="12"/>
        <v>0</v>
      </c>
    </row>
    <row r="261" spans="1:15" ht="50.25" customHeight="1">
      <c r="A261" s="2" t="s">
        <v>72</v>
      </c>
      <c r="B261" s="3" t="s">
        <v>4</v>
      </c>
      <c r="C261" s="3" t="s">
        <v>24</v>
      </c>
      <c r="D261" s="3" t="s">
        <v>28</v>
      </c>
      <c r="E261" s="1" t="s">
        <v>301</v>
      </c>
      <c r="F261" s="3">
        <v>600</v>
      </c>
      <c r="G261" s="8">
        <v>0.45639999999999997</v>
      </c>
      <c r="H261" s="9">
        <v>4518.3458199999995</v>
      </c>
      <c r="I261" s="8">
        <f t="shared" si="14"/>
        <v>4518.8022199999996</v>
      </c>
      <c r="J261" s="9"/>
      <c r="K261" s="8">
        <f t="shared" si="15"/>
        <v>4518.8022199999996</v>
      </c>
      <c r="L261" s="9"/>
      <c r="M261" s="8">
        <f t="shared" si="13"/>
        <v>4518.8022199999996</v>
      </c>
      <c r="N261" s="8">
        <v>0</v>
      </c>
      <c r="O261" s="17">
        <f t="shared" si="12"/>
        <v>0</v>
      </c>
    </row>
    <row r="262" spans="1:15" ht="55.5" customHeight="1">
      <c r="A262" s="2" t="s">
        <v>126</v>
      </c>
      <c r="B262" s="3" t="s">
        <v>4</v>
      </c>
      <c r="C262" s="3" t="s">
        <v>24</v>
      </c>
      <c r="D262" s="3" t="s">
        <v>28</v>
      </c>
      <c r="E262" s="1" t="s">
        <v>127</v>
      </c>
      <c r="F262" s="3"/>
      <c r="G262" s="8">
        <v>945.375</v>
      </c>
      <c r="H262" s="9">
        <f>H263+H264</f>
        <v>0</v>
      </c>
      <c r="I262" s="8">
        <f t="shared" si="14"/>
        <v>945.375</v>
      </c>
      <c r="J262" s="9">
        <f>J263+J264</f>
        <v>0</v>
      </c>
      <c r="K262" s="8">
        <f t="shared" si="15"/>
        <v>945.375</v>
      </c>
      <c r="L262" s="9">
        <f>L263+L264</f>
        <v>0</v>
      </c>
      <c r="M262" s="8">
        <f t="shared" si="13"/>
        <v>945.375</v>
      </c>
      <c r="N262" s="8">
        <f>N263+N264</f>
        <v>188.89320000000001</v>
      </c>
      <c r="O262" s="17">
        <f t="shared" si="12"/>
        <v>19.980769535898453</v>
      </c>
    </row>
    <row r="263" spans="1:15" ht="50.25" customHeight="1">
      <c r="A263" s="2" t="s">
        <v>33</v>
      </c>
      <c r="B263" s="3" t="s">
        <v>4</v>
      </c>
      <c r="C263" s="3" t="s">
        <v>24</v>
      </c>
      <c r="D263" s="3" t="s">
        <v>28</v>
      </c>
      <c r="E263" s="1" t="s">
        <v>127</v>
      </c>
      <c r="F263" s="3">
        <v>200</v>
      </c>
      <c r="G263" s="8">
        <v>529.875</v>
      </c>
      <c r="H263" s="9"/>
      <c r="I263" s="8">
        <f t="shared" si="14"/>
        <v>529.875</v>
      </c>
      <c r="J263" s="9"/>
      <c r="K263" s="8">
        <f t="shared" si="15"/>
        <v>529.875</v>
      </c>
      <c r="L263" s="9"/>
      <c r="M263" s="8">
        <f t="shared" si="13"/>
        <v>529.875</v>
      </c>
      <c r="N263" s="8">
        <v>78.150300000000001</v>
      </c>
      <c r="O263" s="17">
        <f t="shared" si="12"/>
        <v>14.748818117480539</v>
      </c>
    </row>
    <row r="264" spans="1:15" ht="50.25" customHeight="1">
      <c r="A264" s="2" t="s">
        <v>72</v>
      </c>
      <c r="B264" s="3" t="s">
        <v>4</v>
      </c>
      <c r="C264" s="3" t="s">
        <v>24</v>
      </c>
      <c r="D264" s="3" t="s">
        <v>28</v>
      </c>
      <c r="E264" s="1" t="s">
        <v>127</v>
      </c>
      <c r="F264" s="3">
        <v>600</v>
      </c>
      <c r="G264" s="8">
        <v>415.5</v>
      </c>
      <c r="H264" s="9"/>
      <c r="I264" s="8">
        <f t="shared" si="14"/>
        <v>415.5</v>
      </c>
      <c r="J264" s="9"/>
      <c r="K264" s="8">
        <f t="shared" si="15"/>
        <v>415.5</v>
      </c>
      <c r="L264" s="9"/>
      <c r="M264" s="8">
        <f t="shared" si="13"/>
        <v>415.5</v>
      </c>
      <c r="N264" s="8">
        <v>110.74290000000001</v>
      </c>
      <c r="O264" s="17">
        <f t="shared" si="12"/>
        <v>26.652924187725635</v>
      </c>
    </row>
    <row r="265" spans="1:15" ht="54" customHeight="1">
      <c r="A265" s="2" t="s">
        <v>128</v>
      </c>
      <c r="B265" s="3" t="s">
        <v>4</v>
      </c>
      <c r="C265" s="3" t="s">
        <v>24</v>
      </c>
      <c r="D265" s="3" t="s">
        <v>28</v>
      </c>
      <c r="E265" s="1" t="s">
        <v>129</v>
      </c>
      <c r="F265" s="3"/>
      <c r="G265" s="8">
        <v>52.875999999999998</v>
      </c>
      <c r="H265" s="9">
        <f>H266+H267</f>
        <v>0</v>
      </c>
      <c r="I265" s="8">
        <f t="shared" si="14"/>
        <v>52.875999999999998</v>
      </c>
      <c r="J265" s="9">
        <f>J266+J267</f>
        <v>0</v>
      </c>
      <c r="K265" s="8">
        <f t="shared" si="15"/>
        <v>52.875999999999998</v>
      </c>
      <c r="L265" s="9">
        <f>L266+L267</f>
        <v>0</v>
      </c>
      <c r="M265" s="8">
        <f t="shared" si="13"/>
        <v>52.875999999999998</v>
      </c>
      <c r="N265" s="8">
        <f>N266+N267</f>
        <v>0</v>
      </c>
      <c r="O265" s="17">
        <f t="shared" si="12"/>
        <v>0</v>
      </c>
    </row>
    <row r="266" spans="1:15" ht="53.25" hidden="1" customHeight="1">
      <c r="A266" s="2" t="s">
        <v>33</v>
      </c>
      <c r="B266" s="3" t="s">
        <v>4</v>
      </c>
      <c r="C266" s="3" t="s">
        <v>24</v>
      </c>
      <c r="D266" s="3" t="s">
        <v>28</v>
      </c>
      <c r="E266" s="1" t="s">
        <v>129</v>
      </c>
      <c r="F266" s="3">
        <v>200</v>
      </c>
      <c r="G266" s="8">
        <v>0</v>
      </c>
      <c r="H266" s="9"/>
      <c r="I266" s="8">
        <f t="shared" si="14"/>
        <v>0</v>
      </c>
      <c r="J266" s="9"/>
      <c r="K266" s="8">
        <f t="shared" si="15"/>
        <v>0</v>
      </c>
      <c r="L266" s="9"/>
      <c r="M266" s="8">
        <f t="shared" si="13"/>
        <v>0</v>
      </c>
      <c r="N266" s="8">
        <v>0</v>
      </c>
      <c r="O266" s="17">
        <v>0</v>
      </c>
    </row>
    <row r="267" spans="1:15" ht="53.25" customHeight="1">
      <c r="A267" s="2" t="s">
        <v>72</v>
      </c>
      <c r="B267" s="3" t="s">
        <v>4</v>
      </c>
      <c r="C267" s="3" t="s">
        <v>24</v>
      </c>
      <c r="D267" s="3" t="s">
        <v>28</v>
      </c>
      <c r="E267" s="1" t="s">
        <v>129</v>
      </c>
      <c r="F267" s="3">
        <v>600</v>
      </c>
      <c r="G267" s="8">
        <v>52.875999999999998</v>
      </c>
      <c r="H267" s="9"/>
      <c r="I267" s="8">
        <f t="shared" si="14"/>
        <v>52.875999999999998</v>
      </c>
      <c r="J267" s="9"/>
      <c r="K267" s="8">
        <f t="shared" si="15"/>
        <v>52.875999999999998</v>
      </c>
      <c r="L267" s="9"/>
      <c r="M267" s="8">
        <f t="shared" si="13"/>
        <v>52.875999999999998</v>
      </c>
      <c r="N267" s="8">
        <v>0</v>
      </c>
      <c r="O267" s="17">
        <f t="shared" si="12"/>
        <v>0</v>
      </c>
    </row>
    <row r="268" spans="1:15" ht="47.25" customHeight="1">
      <c r="A268" s="2" t="s">
        <v>200</v>
      </c>
      <c r="B268" s="3" t="s">
        <v>4</v>
      </c>
      <c r="C268" s="3" t="s">
        <v>24</v>
      </c>
      <c r="D268" s="3" t="s">
        <v>28</v>
      </c>
      <c r="E268" s="1" t="s">
        <v>130</v>
      </c>
      <c r="F268" s="3"/>
      <c r="G268" s="8">
        <v>200</v>
      </c>
      <c r="H268" s="9">
        <f>H269+H270</f>
        <v>0</v>
      </c>
      <c r="I268" s="8">
        <f t="shared" si="14"/>
        <v>200</v>
      </c>
      <c r="J268" s="9">
        <f>J269+J270</f>
        <v>0</v>
      </c>
      <c r="K268" s="8">
        <f t="shared" si="15"/>
        <v>200</v>
      </c>
      <c r="L268" s="9">
        <f>L269+L270</f>
        <v>0</v>
      </c>
      <c r="M268" s="8">
        <f t="shared" si="13"/>
        <v>200</v>
      </c>
      <c r="N268" s="8">
        <f>N269+N270</f>
        <v>0</v>
      </c>
      <c r="O268" s="17">
        <f t="shared" ref="O268:O331" si="16">N268/M268*100</f>
        <v>0</v>
      </c>
    </row>
    <row r="269" spans="1:15" ht="50.25" hidden="1" customHeight="1">
      <c r="A269" s="2" t="s">
        <v>33</v>
      </c>
      <c r="B269" s="3" t="s">
        <v>4</v>
      </c>
      <c r="C269" s="3" t="s">
        <v>24</v>
      </c>
      <c r="D269" s="3" t="s">
        <v>28</v>
      </c>
      <c r="E269" s="1" t="s">
        <v>130</v>
      </c>
      <c r="F269" s="3">
        <v>200</v>
      </c>
      <c r="G269" s="8">
        <v>0</v>
      </c>
      <c r="H269" s="9"/>
      <c r="I269" s="8">
        <f t="shared" si="14"/>
        <v>0</v>
      </c>
      <c r="J269" s="9"/>
      <c r="K269" s="8">
        <f t="shared" si="15"/>
        <v>0</v>
      </c>
      <c r="L269" s="9"/>
      <c r="M269" s="8">
        <f t="shared" si="13"/>
        <v>0</v>
      </c>
      <c r="N269" s="8">
        <v>0</v>
      </c>
      <c r="O269" s="17">
        <v>0</v>
      </c>
    </row>
    <row r="270" spans="1:15" ht="49.5" customHeight="1">
      <c r="A270" s="2" t="s">
        <v>72</v>
      </c>
      <c r="B270" s="3" t="s">
        <v>4</v>
      </c>
      <c r="C270" s="3" t="s">
        <v>24</v>
      </c>
      <c r="D270" s="3" t="s">
        <v>28</v>
      </c>
      <c r="E270" s="1" t="s">
        <v>130</v>
      </c>
      <c r="F270" s="3">
        <v>600</v>
      </c>
      <c r="G270" s="8">
        <v>200</v>
      </c>
      <c r="H270" s="9"/>
      <c r="I270" s="8">
        <f t="shared" si="14"/>
        <v>200</v>
      </c>
      <c r="J270" s="9"/>
      <c r="K270" s="8">
        <f t="shared" si="15"/>
        <v>200</v>
      </c>
      <c r="L270" s="9"/>
      <c r="M270" s="8">
        <f t="shared" si="13"/>
        <v>200</v>
      </c>
      <c r="N270" s="8">
        <v>0</v>
      </c>
      <c r="O270" s="17">
        <f t="shared" si="16"/>
        <v>0</v>
      </c>
    </row>
    <row r="271" spans="1:15" ht="72" customHeight="1">
      <c r="A271" s="10" t="s">
        <v>201</v>
      </c>
      <c r="B271" s="3" t="s">
        <v>4</v>
      </c>
      <c r="C271" s="3" t="s">
        <v>24</v>
      </c>
      <c r="D271" s="3" t="s">
        <v>28</v>
      </c>
      <c r="E271" s="12" t="s">
        <v>125</v>
      </c>
      <c r="F271" s="3"/>
      <c r="G271" s="8">
        <v>8711.5310000000009</v>
      </c>
      <c r="H271" s="9">
        <f>H272+H273+H274</f>
        <v>0</v>
      </c>
      <c r="I271" s="8">
        <f t="shared" si="14"/>
        <v>8711.5310000000009</v>
      </c>
      <c r="J271" s="9">
        <f>J272+J273+J274</f>
        <v>0</v>
      </c>
      <c r="K271" s="8">
        <f t="shared" si="15"/>
        <v>8711.5310000000009</v>
      </c>
      <c r="L271" s="9">
        <f>L272+L273+L274</f>
        <v>0</v>
      </c>
      <c r="M271" s="8">
        <f t="shared" si="13"/>
        <v>8711.5310000000009</v>
      </c>
      <c r="N271" s="8">
        <f>N272+N273+N274</f>
        <v>2157.1723500000003</v>
      </c>
      <c r="O271" s="17">
        <f t="shared" si="16"/>
        <v>24.762264520438489</v>
      </c>
    </row>
    <row r="272" spans="1:15" ht="87" customHeight="1">
      <c r="A272" s="2" t="s">
        <v>102</v>
      </c>
      <c r="B272" s="3" t="s">
        <v>4</v>
      </c>
      <c r="C272" s="3" t="s">
        <v>24</v>
      </c>
      <c r="D272" s="3" t="s">
        <v>28</v>
      </c>
      <c r="E272" s="12" t="s">
        <v>125</v>
      </c>
      <c r="F272" s="3">
        <v>100</v>
      </c>
      <c r="G272" s="8">
        <v>7885.7619999999997</v>
      </c>
      <c r="H272" s="9"/>
      <c r="I272" s="8">
        <f t="shared" si="14"/>
        <v>7885.7619999999997</v>
      </c>
      <c r="J272" s="9"/>
      <c r="K272" s="8">
        <f t="shared" si="15"/>
        <v>7885.7619999999997</v>
      </c>
      <c r="L272" s="9"/>
      <c r="M272" s="8">
        <f t="shared" ref="M272:M335" si="17">K272+L272</f>
        <v>7885.7619999999997</v>
      </c>
      <c r="N272" s="8">
        <v>1922.4390000000001</v>
      </c>
      <c r="O272" s="17">
        <f t="shared" si="16"/>
        <v>24.378607926538997</v>
      </c>
    </row>
    <row r="273" spans="1:15" ht="49.5" customHeight="1">
      <c r="A273" s="2" t="s">
        <v>33</v>
      </c>
      <c r="B273" s="3" t="s">
        <v>4</v>
      </c>
      <c r="C273" s="3" t="s">
        <v>24</v>
      </c>
      <c r="D273" s="3" t="s">
        <v>28</v>
      </c>
      <c r="E273" s="12" t="s">
        <v>125</v>
      </c>
      <c r="F273" s="3">
        <v>200</v>
      </c>
      <c r="G273" s="8">
        <v>825.76900000000001</v>
      </c>
      <c r="H273" s="9"/>
      <c r="I273" s="8">
        <f t="shared" si="14"/>
        <v>825.76900000000001</v>
      </c>
      <c r="J273" s="9"/>
      <c r="K273" s="8">
        <f t="shared" si="15"/>
        <v>825.76900000000001</v>
      </c>
      <c r="L273" s="9"/>
      <c r="M273" s="8">
        <f t="shared" si="17"/>
        <v>825.76900000000001</v>
      </c>
      <c r="N273" s="8">
        <v>234.73335</v>
      </c>
      <c r="O273" s="17">
        <f t="shared" si="16"/>
        <v>28.426030766473431</v>
      </c>
    </row>
    <row r="274" spans="1:15" ht="42" hidden="1" customHeight="1">
      <c r="A274" s="2" t="s">
        <v>124</v>
      </c>
      <c r="B274" s="3" t="s">
        <v>4</v>
      </c>
      <c r="C274" s="3" t="s">
        <v>24</v>
      </c>
      <c r="D274" s="3" t="s">
        <v>28</v>
      </c>
      <c r="E274" s="12" t="s">
        <v>125</v>
      </c>
      <c r="F274" s="3">
        <v>800</v>
      </c>
      <c r="G274" s="8">
        <v>0</v>
      </c>
      <c r="H274" s="9"/>
      <c r="I274" s="8">
        <f t="shared" si="14"/>
        <v>0</v>
      </c>
      <c r="J274" s="9"/>
      <c r="K274" s="8">
        <f t="shared" si="15"/>
        <v>0</v>
      </c>
      <c r="L274" s="9"/>
      <c r="M274" s="8">
        <f t="shared" si="17"/>
        <v>0</v>
      </c>
      <c r="N274" s="8">
        <v>0</v>
      </c>
      <c r="O274" s="17">
        <v>0</v>
      </c>
    </row>
    <row r="275" spans="1:15" ht="46.5" customHeight="1">
      <c r="A275" s="4" t="s">
        <v>219</v>
      </c>
      <c r="B275" s="3" t="s">
        <v>4</v>
      </c>
      <c r="C275" s="3" t="s">
        <v>24</v>
      </c>
      <c r="D275" s="3" t="s">
        <v>28</v>
      </c>
      <c r="E275" s="1" t="s">
        <v>271</v>
      </c>
      <c r="F275" s="3"/>
      <c r="G275" s="8">
        <v>152.10300000000001</v>
      </c>
      <c r="H275" s="9">
        <f>H276+H277</f>
        <v>0</v>
      </c>
      <c r="I275" s="8">
        <f t="shared" si="14"/>
        <v>152.10300000000001</v>
      </c>
      <c r="J275" s="9">
        <f>J276+J277</f>
        <v>72</v>
      </c>
      <c r="K275" s="8">
        <f t="shared" si="15"/>
        <v>224.10300000000001</v>
      </c>
      <c r="L275" s="9">
        <f>L276+L277</f>
        <v>0</v>
      </c>
      <c r="M275" s="8">
        <f t="shared" si="17"/>
        <v>224.10300000000001</v>
      </c>
      <c r="N275" s="8">
        <f>N276+N277</f>
        <v>9</v>
      </c>
      <c r="O275" s="17">
        <f t="shared" si="16"/>
        <v>4.0160104951740934</v>
      </c>
    </row>
    <row r="276" spans="1:15" ht="42" customHeight="1">
      <c r="A276" s="4" t="s">
        <v>33</v>
      </c>
      <c r="B276" s="3" t="s">
        <v>4</v>
      </c>
      <c r="C276" s="3" t="s">
        <v>24</v>
      </c>
      <c r="D276" s="3" t="s">
        <v>28</v>
      </c>
      <c r="E276" s="1" t="s">
        <v>271</v>
      </c>
      <c r="F276" s="3">
        <v>200</v>
      </c>
      <c r="G276" s="8">
        <v>116.10299999999999</v>
      </c>
      <c r="H276" s="9"/>
      <c r="I276" s="8">
        <f t="shared" si="14"/>
        <v>116.10299999999999</v>
      </c>
      <c r="J276" s="9">
        <v>72</v>
      </c>
      <c r="K276" s="8">
        <f t="shared" si="15"/>
        <v>188.10300000000001</v>
      </c>
      <c r="L276" s="9"/>
      <c r="M276" s="8">
        <f t="shared" si="17"/>
        <v>188.10300000000001</v>
      </c>
      <c r="N276" s="8">
        <v>0</v>
      </c>
      <c r="O276" s="17">
        <f t="shared" si="16"/>
        <v>0</v>
      </c>
    </row>
    <row r="277" spans="1:15" ht="42" customHeight="1">
      <c r="A277" s="4" t="s">
        <v>170</v>
      </c>
      <c r="B277" s="3" t="s">
        <v>4</v>
      </c>
      <c r="C277" s="3" t="s">
        <v>24</v>
      </c>
      <c r="D277" s="3" t="s">
        <v>28</v>
      </c>
      <c r="E277" s="1" t="s">
        <v>271</v>
      </c>
      <c r="F277" s="3">
        <v>300</v>
      </c>
      <c r="G277" s="8">
        <v>36</v>
      </c>
      <c r="H277" s="9"/>
      <c r="I277" s="8">
        <f t="shared" si="14"/>
        <v>36</v>
      </c>
      <c r="J277" s="9"/>
      <c r="K277" s="8">
        <f t="shared" ref="K277:K340" si="18">I277+J277</f>
        <v>36</v>
      </c>
      <c r="L277" s="9"/>
      <c r="M277" s="8">
        <f t="shared" si="17"/>
        <v>36</v>
      </c>
      <c r="N277" s="8">
        <v>9</v>
      </c>
      <c r="O277" s="17">
        <f t="shared" si="16"/>
        <v>25</v>
      </c>
    </row>
    <row r="278" spans="1:15" ht="48.75" customHeight="1">
      <c r="A278" s="2" t="s">
        <v>32</v>
      </c>
      <c r="B278" s="3" t="s">
        <v>4</v>
      </c>
      <c r="C278" s="3" t="s">
        <v>24</v>
      </c>
      <c r="D278" s="3" t="s">
        <v>28</v>
      </c>
      <c r="E278" s="1" t="s">
        <v>35</v>
      </c>
      <c r="F278" s="3"/>
      <c r="G278" s="8">
        <v>3273.7759999999998</v>
      </c>
      <c r="H278" s="9">
        <f>H279+H280+H281</f>
        <v>0</v>
      </c>
      <c r="I278" s="8">
        <f t="shared" si="14"/>
        <v>3273.7759999999998</v>
      </c>
      <c r="J278" s="9">
        <f>J279+J280+J281</f>
        <v>0</v>
      </c>
      <c r="K278" s="8">
        <f t="shared" si="18"/>
        <v>3273.7759999999998</v>
      </c>
      <c r="L278" s="9">
        <f>L279+L280+L281</f>
        <v>0</v>
      </c>
      <c r="M278" s="8">
        <f t="shared" si="17"/>
        <v>3273.7759999999998</v>
      </c>
      <c r="N278" s="8">
        <f>N279+N280+N281</f>
        <v>758.05225999999993</v>
      </c>
      <c r="O278" s="17">
        <f t="shared" si="16"/>
        <v>23.155287961057809</v>
      </c>
    </row>
    <row r="279" spans="1:15" ht="84" customHeight="1">
      <c r="A279" s="2" t="s">
        <v>102</v>
      </c>
      <c r="B279" s="3" t="s">
        <v>4</v>
      </c>
      <c r="C279" s="3" t="s">
        <v>24</v>
      </c>
      <c r="D279" s="3" t="s">
        <v>28</v>
      </c>
      <c r="E279" s="1" t="s">
        <v>35</v>
      </c>
      <c r="F279" s="3">
        <v>100</v>
      </c>
      <c r="G279" s="8">
        <v>3119.6760000000004</v>
      </c>
      <c r="H279" s="9"/>
      <c r="I279" s="8">
        <f t="shared" ref="I279:I342" si="19">G279+H279</f>
        <v>3119.6760000000004</v>
      </c>
      <c r="J279" s="9"/>
      <c r="K279" s="8">
        <f t="shared" si="18"/>
        <v>3119.6760000000004</v>
      </c>
      <c r="L279" s="9"/>
      <c r="M279" s="8">
        <f t="shared" si="17"/>
        <v>3119.6760000000004</v>
      </c>
      <c r="N279" s="8">
        <v>701.36578999999995</v>
      </c>
      <c r="O279" s="17">
        <f t="shared" si="16"/>
        <v>22.482007426412228</v>
      </c>
    </row>
    <row r="280" spans="1:15" ht="51.75" customHeight="1">
      <c r="A280" s="2" t="s">
        <v>33</v>
      </c>
      <c r="B280" s="3" t="s">
        <v>4</v>
      </c>
      <c r="C280" s="3" t="s">
        <v>24</v>
      </c>
      <c r="D280" s="3" t="s">
        <v>28</v>
      </c>
      <c r="E280" s="1" t="s">
        <v>35</v>
      </c>
      <c r="F280" s="3">
        <v>200</v>
      </c>
      <c r="G280" s="8">
        <v>152.1</v>
      </c>
      <c r="H280" s="9"/>
      <c r="I280" s="8">
        <f t="shared" si="19"/>
        <v>152.1</v>
      </c>
      <c r="J280" s="9"/>
      <c r="K280" s="8">
        <f t="shared" si="18"/>
        <v>152.1</v>
      </c>
      <c r="L280" s="9"/>
      <c r="M280" s="8">
        <f t="shared" si="17"/>
        <v>152.1</v>
      </c>
      <c r="N280" s="8">
        <v>56.68647</v>
      </c>
      <c r="O280" s="17">
        <f t="shared" si="16"/>
        <v>37.269211045364891</v>
      </c>
    </row>
    <row r="281" spans="1:15" ht="40.5" customHeight="1">
      <c r="A281" s="2" t="s">
        <v>34</v>
      </c>
      <c r="B281" s="3" t="s">
        <v>4</v>
      </c>
      <c r="C281" s="3" t="s">
        <v>24</v>
      </c>
      <c r="D281" s="3" t="s">
        <v>28</v>
      </c>
      <c r="E281" s="1" t="s">
        <v>35</v>
      </c>
      <c r="F281" s="3">
        <v>800</v>
      </c>
      <c r="G281" s="8">
        <v>2</v>
      </c>
      <c r="H281" s="9"/>
      <c r="I281" s="8">
        <f t="shared" si="19"/>
        <v>2</v>
      </c>
      <c r="J281" s="9"/>
      <c r="K281" s="8">
        <f t="shared" si="18"/>
        <v>2</v>
      </c>
      <c r="L281" s="9"/>
      <c r="M281" s="8">
        <f t="shared" si="17"/>
        <v>2</v>
      </c>
      <c r="N281" s="8">
        <v>0</v>
      </c>
      <c r="O281" s="17">
        <f t="shared" si="16"/>
        <v>0</v>
      </c>
    </row>
    <row r="282" spans="1:15" ht="48" customHeight="1">
      <c r="A282" s="4" t="s">
        <v>269</v>
      </c>
      <c r="B282" s="3" t="s">
        <v>4</v>
      </c>
      <c r="C282" s="3">
        <v>10</v>
      </c>
      <c r="D282" s="3" t="s">
        <v>21</v>
      </c>
      <c r="E282" s="12" t="s">
        <v>270</v>
      </c>
      <c r="F282" s="3"/>
      <c r="G282" s="8">
        <v>275</v>
      </c>
      <c r="H282" s="9">
        <f>H283</f>
        <v>0</v>
      </c>
      <c r="I282" s="8">
        <f t="shared" si="19"/>
        <v>275</v>
      </c>
      <c r="J282" s="9">
        <f>J283</f>
        <v>0</v>
      </c>
      <c r="K282" s="8">
        <f t="shared" si="18"/>
        <v>275</v>
      </c>
      <c r="L282" s="9">
        <f>L283</f>
        <v>0</v>
      </c>
      <c r="M282" s="8">
        <f t="shared" si="17"/>
        <v>275</v>
      </c>
      <c r="N282" s="8">
        <f>N283</f>
        <v>30</v>
      </c>
      <c r="O282" s="17">
        <f t="shared" si="16"/>
        <v>10.909090909090908</v>
      </c>
    </row>
    <row r="283" spans="1:15" ht="40.5" customHeight="1">
      <c r="A283" s="4" t="s">
        <v>170</v>
      </c>
      <c r="B283" s="3" t="s">
        <v>4</v>
      </c>
      <c r="C283" s="3">
        <v>10</v>
      </c>
      <c r="D283" s="3" t="s">
        <v>21</v>
      </c>
      <c r="E283" s="12" t="s">
        <v>270</v>
      </c>
      <c r="F283" s="3">
        <v>300</v>
      </c>
      <c r="G283" s="8">
        <v>275</v>
      </c>
      <c r="H283" s="9"/>
      <c r="I283" s="8">
        <f t="shared" si="19"/>
        <v>275</v>
      </c>
      <c r="J283" s="9"/>
      <c r="K283" s="8">
        <f t="shared" si="18"/>
        <v>275</v>
      </c>
      <c r="L283" s="9"/>
      <c r="M283" s="8">
        <f t="shared" si="17"/>
        <v>275</v>
      </c>
      <c r="N283" s="8">
        <v>30</v>
      </c>
      <c r="O283" s="17">
        <f t="shared" si="16"/>
        <v>10.909090909090908</v>
      </c>
    </row>
    <row r="284" spans="1:15" ht="114.75" customHeight="1">
      <c r="A284" s="15" t="s">
        <v>122</v>
      </c>
      <c r="B284" s="3" t="s">
        <v>4</v>
      </c>
      <c r="C284" s="3">
        <v>10</v>
      </c>
      <c r="D284" s="3" t="s">
        <v>22</v>
      </c>
      <c r="E284" s="12" t="s">
        <v>123</v>
      </c>
      <c r="F284" s="3"/>
      <c r="G284" s="8">
        <v>1762.9778599999997</v>
      </c>
      <c r="H284" s="9">
        <f>H285+H286</f>
        <v>0</v>
      </c>
      <c r="I284" s="8">
        <f t="shared" si="19"/>
        <v>1762.9778599999997</v>
      </c>
      <c r="J284" s="9">
        <f>J285+J286</f>
        <v>0</v>
      </c>
      <c r="K284" s="8">
        <f t="shared" si="18"/>
        <v>1762.9778599999997</v>
      </c>
      <c r="L284" s="9">
        <f>L285+L286</f>
        <v>0</v>
      </c>
      <c r="M284" s="8">
        <f t="shared" si="17"/>
        <v>1762.9778599999997</v>
      </c>
      <c r="N284" s="8">
        <f>N285+N286</f>
        <v>405.35481000000004</v>
      </c>
      <c r="O284" s="17">
        <f t="shared" si="16"/>
        <v>22.992620565297408</v>
      </c>
    </row>
    <row r="285" spans="1:15" ht="33.75" customHeight="1">
      <c r="A285" s="2" t="s">
        <v>170</v>
      </c>
      <c r="B285" s="3" t="s">
        <v>4</v>
      </c>
      <c r="C285" s="3">
        <v>10</v>
      </c>
      <c r="D285" s="3" t="s">
        <v>22</v>
      </c>
      <c r="E285" s="12" t="s">
        <v>123</v>
      </c>
      <c r="F285" s="3">
        <v>300</v>
      </c>
      <c r="G285" s="8">
        <v>1735.91913</v>
      </c>
      <c r="H285" s="9"/>
      <c r="I285" s="8">
        <f t="shared" si="19"/>
        <v>1735.91913</v>
      </c>
      <c r="J285" s="9"/>
      <c r="K285" s="8">
        <f t="shared" si="18"/>
        <v>1735.91913</v>
      </c>
      <c r="L285" s="9"/>
      <c r="M285" s="8">
        <f t="shared" si="17"/>
        <v>1735.91913</v>
      </c>
      <c r="N285" s="8">
        <v>399.36434000000003</v>
      </c>
      <c r="O285" s="17">
        <f t="shared" si="16"/>
        <v>23.005930005506652</v>
      </c>
    </row>
    <row r="286" spans="1:15" ht="45" customHeight="1">
      <c r="A286" s="2" t="s">
        <v>72</v>
      </c>
      <c r="B286" s="3" t="s">
        <v>4</v>
      </c>
      <c r="C286" s="3">
        <v>10</v>
      </c>
      <c r="D286" s="3" t="s">
        <v>22</v>
      </c>
      <c r="E286" s="12" t="s">
        <v>123</v>
      </c>
      <c r="F286" s="3">
        <v>600</v>
      </c>
      <c r="G286" s="8">
        <v>27.058729999999997</v>
      </c>
      <c r="H286" s="9"/>
      <c r="I286" s="8">
        <f t="shared" si="19"/>
        <v>27.058729999999997</v>
      </c>
      <c r="J286" s="9"/>
      <c r="K286" s="8">
        <f t="shared" si="18"/>
        <v>27.058729999999997</v>
      </c>
      <c r="L286" s="9"/>
      <c r="M286" s="8">
        <f t="shared" si="17"/>
        <v>27.058729999999997</v>
      </c>
      <c r="N286" s="8">
        <v>5.9904700000000002</v>
      </c>
      <c r="O286" s="17">
        <f t="shared" si="16"/>
        <v>22.138770001400658</v>
      </c>
    </row>
    <row r="287" spans="1:15" ht="45" customHeight="1">
      <c r="A287" s="4" t="s">
        <v>274</v>
      </c>
      <c r="B287" s="3" t="s">
        <v>4</v>
      </c>
      <c r="C287" s="3">
        <v>11</v>
      </c>
      <c r="D287" s="3" t="s">
        <v>20</v>
      </c>
      <c r="E287" s="1" t="s">
        <v>275</v>
      </c>
      <c r="F287" s="3"/>
      <c r="G287" s="8">
        <v>729.34799999999996</v>
      </c>
      <c r="H287" s="9">
        <f>H288</f>
        <v>0</v>
      </c>
      <c r="I287" s="8">
        <f t="shared" si="19"/>
        <v>729.34799999999996</v>
      </c>
      <c r="J287" s="9">
        <f>J288</f>
        <v>0</v>
      </c>
      <c r="K287" s="8">
        <f t="shared" si="18"/>
        <v>729.34799999999996</v>
      </c>
      <c r="L287" s="9">
        <f>L288</f>
        <v>0</v>
      </c>
      <c r="M287" s="8">
        <f t="shared" si="17"/>
        <v>729.34799999999996</v>
      </c>
      <c r="N287" s="8">
        <f>N288</f>
        <v>182.34</v>
      </c>
      <c r="O287" s="17">
        <f t="shared" si="16"/>
        <v>25.000411326280457</v>
      </c>
    </row>
    <row r="288" spans="1:15" ht="45" customHeight="1">
      <c r="A288" s="4" t="s">
        <v>72</v>
      </c>
      <c r="B288" s="3" t="s">
        <v>4</v>
      </c>
      <c r="C288" s="3">
        <v>11</v>
      </c>
      <c r="D288" s="3" t="s">
        <v>20</v>
      </c>
      <c r="E288" s="1" t="s">
        <v>275</v>
      </c>
      <c r="F288" s="3">
        <v>600</v>
      </c>
      <c r="G288" s="8">
        <v>729.34799999999996</v>
      </c>
      <c r="H288" s="9"/>
      <c r="I288" s="8">
        <f t="shared" si="19"/>
        <v>729.34799999999996</v>
      </c>
      <c r="J288" s="9"/>
      <c r="K288" s="8">
        <f t="shared" si="18"/>
        <v>729.34799999999996</v>
      </c>
      <c r="L288" s="9"/>
      <c r="M288" s="8">
        <f t="shared" si="17"/>
        <v>729.34799999999996</v>
      </c>
      <c r="N288" s="8">
        <v>182.34</v>
      </c>
      <c r="O288" s="17">
        <f t="shared" si="16"/>
        <v>25.000411326280457</v>
      </c>
    </row>
    <row r="289" spans="1:15" ht="43.5" hidden="1" customHeight="1">
      <c r="A289" s="2" t="s">
        <v>215</v>
      </c>
      <c r="B289" s="3" t="s">
        <v>4</v>
      </c>
      <c r="C289" s="3">
        <v>11</v>
      </c>
      <c r="D289" s="3" t="s">
        <v>26</v>
      </c>
      <c r="E289" s="1" t="s">
        <v>216</v>
      </c>
      <c r="F289" s="3"/>
      <c r="G289" s="8">
        <v>0</v>
      </c>
      <c r="H289" s="9">
        <f>H290</f>
        <v>0</v>
      </c>
      <c r="I289" s="8">
        <f t="shared" si="19"/>
        <v>0</v>
      </c>
      <c r="J289" s="9">
        <f>J290</f>
        <v>0</v>
      </c>
      <c r="K289" s="8">
        <f t="shared" si="18"/>
        <v>0</v>
      </c>
      <c r="L289" s="9">
        <f>L290</f>
        <v>0</v>
      </c>
      <c r="M289" s="8">
        <f t="shared" si="17"/>
        <v>0</v>
      </c>
      <c r="N289" s="8">
        <f>N290</f>
        <v>0</v>
      </c>
      <c r="O289" s="17">
        <v>0</v>
      </c>
    </row>
    <row r="290" spans="1:15" ht="48" hidden="1" customHeight="1">
      <c r="A290" s="2" t="s">
        <v>72</v>
      </c>
      <c r="B290" s="3" t="s">
        <v>4</v>
      </c>
      <c r="C290" s="3">
        <v>11</v>
      </c>
      <c r="D290" s="3" t="s">
        <v>26</v>
      </c>
      <c r="E290" s="1" t="s">
        <v>216</v>
      </c>
      <c r="F290" s="3">
        <v>600</v>
      </c>
      <c r="G290" s="8">
        <v>0</v>
      </c>
      <c r="H290" s="9"/>
      <c r="I290" s="8">
        <f t="shared" si="19"/>
        <v>0</v>
      </c>
      <c r="J290" s="9"/>
      <c r="K290" s="8">
        <f t="shared" si="18"/>
        <v>0</v>
      </c>
      <c r="L290" s="9"/>
      <c r="M290" s="8">
        <f t="shared" si="17"/>
        <v>0</v>
      </c>
      <c r="N290" s="8">
        <v>0</v>
      </c>
      <c r="O290" s="17">
        <v>0</v>
      </c>
    </row>
    <row r="291" spans="1:15" ht="42" customHeight="1">
      <c r="A291" s="6" t="s">
        <v>18</v>
      </c>
      <c r="B291" s="7" t="s">
        <v>10</v>
      </c>
      <c r="C291" s="7"/>
      <c r="D291" s="7"/>
      <c r="E291" s="7"/>
      <c r="F291" s="7"/>
      <c r="G291" s="8">
        <v>3991.3392499999995</v>
      </c>
      <c r="H291" s="9">
        <f>H292</f>
        <v>0</v>
      </c>
      <c r="I291" s="8">
        <f t="shared" si="19"/>
        <v>3991.3392499999995</v>
      </c>
      <c r="J291" s="9">
        <f>J292</f>
        <v>179.54622000000001</v>
      </c>
      <c r="K291" s="8">
        <f t="shared" si="18"/>
        <v>4170.8854699999993</v>
      </c>
      <c r="L291" s="9">
        <f>L292</f>
        <v>-36.037490000000005</v>
      </c>
      <c r="M291" s="8">
        <f t="shared" si="17"/>
        <v>4134.8479799999996</v>
      </c>
      <c r="N291" s="8">
        <f>N292</f>
        <v>880.34780000000001</v>
      </c>
      <c r="O291" s="17">
        <f t="shared" si="16"/>
        <v>21.290935102286397</v>
      </c>
    </row>
    <row r="292" spans="1:15" ht="38.25" customHeight="1">
      <c r="A292" s="2" t="s">
        <v>12</v>
      </c>
      <c r="B292" s="3" t="s">
        <v>10</v>
      </c>
      <c r="C292" s="3"/>
      <c r="D292" s="3"/>
      <c r="E292" s="3"/>
      <c r="F292" s="3"/>
      <c r="G292" s="8">
        <v>3991.3392499999995</v>
      </c>
      <c r="H292" s="9">
        <f>H293+H295+H299</f>
        <v>0</v>
      </c>
      <c r="I292" s="8">
        <f t="shared" si="19"/>
        <v>3991.3392499999995</v>
      </c>
      <c r="J292" s="9">
        <f>J293+J295+J299</f>
        <v>179.54622000000001</v>
      </c>
      <c r="K292" s="8">
        <f t="shared" si="18"/>
        <v>4170.8854699999993</v>
      </c>
      <c r="L292" s="9">
        <f>L293+L295+L299</f>
        <v>-36.037490000000005</v>
      </c>
      <c r="M292" s="8">
        <f t="shared" si="17"/>
        <v>4134.8479799999996</v>
      </c>
      <c r="N292" s="8">
        <f>N293+N295+N299</f>
        <v>880.34780000000001</v>
      </c>
      <c r="O292" s="17">
        <f t="shared" si="16"/>
        <v>21.290935102286397</v>
      </c>
    </row>
    <row r="293" spans="1:15" ht="45.75" customHeight="1">
      <c r="A293" s="2" t="s">
        <v>65</v>
      </c>
      <c r="B293" s="3" t="s">
        <v>10</v>
      </c>
      <c r="C293" s="3" t="s">
        <v>20</v>
      </c>
      <c r="D293" s="3" t="s">
        <v>21</v>
      </c>
      <c r="E293" s="1" t="s">
        <v>68</v>
      </c>
      <c r="F293" s="3"/>
      <c r="G293" s="8">
        <v>1098.0472500000001</v>
      </c>
      <c r="H293" s="9">
        <f>H294</f>
        <v>0</v>
      </c>
      <c r="I293" s="8">
        <f t="shared" si="19"/>
        <v>1098.0472500000001</v>
      </c>
      <c r="J293" s="9">
        <f>J294</f>
        <v>0</v>
      </c>
      <c r="K293" s="8">
        <f t="shared" si="18"/>
        <v>1098.0472500000001</v>
      </c>
      <c r="L293" s="9">
        <f>L294</f>
        <v>-8.2689299999999992</v>
      </c>
      <c r="M293" s="8">
        <f t="shared" si="17"/>
        <v>1089.7783200000001</v>
      </c>
      <c r="N293" s="8">
        <f>N294</f>
        <v>267.31452000000002</v>
      </c>
      <c r="O293" s="17">
        <f t="shared" si="16"/>
        <v>24.529256555590131</v>
      </c>
    </row>
    <row r="294" spans="1:15" ht="87.75" customHeight="1">
      <c r="A294" s="2" t="s">
        <v>102</v>
      </c>
      <c r="B294" s="3" t="s">
        <v>10</v>
      </c>
      <c r="C294" s="3" t="s">
        <v>20</v>
      </c>
      <c r="D294" s="3" t="s">
        <v>21</v>
      </c>
      <c r="E294" s="1" t="s">
        <v>68</v>
      </c>
      <c r="F294" s="3">
        <v>100</v>
      </c>
      <c r="G294" s="8">
        <v>1098.0472500000001</v>
      </c>
      <c r="H294" s="9"/>
      <c r="I294" s="8">
        <f t="shared" si="19"/>
        <v>1098.0472500000001</v>
      </c>
      <c r="J294" s="9"/>
      <c r="K294" s="8">
        <f t="shared" si="18"/>
        <v>1098.0472500000001</v>
      </c>
      <c r="L294" s="9">
        <v>-8.2689299999999992</v>
      </c>
      <c r="M294" s="8">
        <f t="shared" si="17"/>
        <v>1089.7783200000001</v>
      </c>
      <c r="N294" s="8">
        <v>267.31452000000002</v>
      </c>
      <c r="O294" s="17">
        <f t="shared" si="16"/>
        <v>24.529256555590131</v>
      </c>
    </row>
    <row r="295" spans="1:15" ht="41.25" customHeight="1">
      <c r="A295" s="2" t="s">
        <v>66</v>
      </c>
      <c r="B295" s="3" t="s">
        <v>10</v>
      </c>
      <c r="C295" s="3" t="s">
        <v>20</v>
      </c>
      <c r="D295" s="3" t="s">
        <v>21</v>
      </c>
      <c r="E295" s="1" t="s">
        <v>69</v>
      </c>
      <c r="F295" s="3"/>
      <c r="G295" s="8">
        <v>1928.4012799999998</v>
      </c>
      <c r="H295" s="9">
        <f>H296+H297+H298</f>
        <v>0</v>
      </c>
      <c r="I295" s="8">
        <f t="shared" si="19"/>
        <v>1928.4012799999998</v>
      </c>
      <c r="J295" s="9">
        <f>J296+J297+J298</f>
        <v>179.54622000000001</v>
      </c>
      <c r="K295" s="8">
        <f t="shared" si="18"/>
        <v>2107.9474999999998</v>
      </c>
      <c r="L295" s="9">
        <f>L296+L297+L298</f>
        <v>-15.087070000000001</v>
      </c>
      <c r="M295" s="8">
        <f t="shared" si="17"/>
        <v>2092.8604299999997</v>
      </c>
      <c r="N295" s="8">
        <f>N296+N297+N298</f>
        <v>391.50275999999997</v>
      </c>
      <c r="O295" s="17">
        <f t="shared" si="16"/>
        <v>18.706587137298975</v>
      </c>
    </row>
    <row r="296" spans="1:15" ht="84.75" customHeight="1">
      <c r="A296" s="2" t="s">
        <v>102</v>
      </c>
      <c r="B296" s="3" t="s">
        <v>10</v>
      </c>
      <c r="C296" s="3" t="s">
        <v>20</v>
      </c>
      <c r="D296" s="3" t="s">
        <v>21</v>
      </c>
      <c r="E296" s="1" t="s">
        <v>69</v>
      </c>
      <c r="F296" s="3">
        <v>100</v>
      </c>
      <c r="G296" s="8">
        <v>1679.9241599999998</v>
      </c>
      <c r="H296" s="9"/>
      <c r="I296" s="8">
        <f t="shared" si="19"/>
        <v>1679.9241599999998</v>
      </c>
      <c r="J296" s="9">
        <v>179.54622000000001</v>
      </c>
      <c r="K296" s="8">
        <f t="shared" si="18"/>
        <v>1859.4703799999997</v>
      </c>
      <c r="L296" s="9">
        <v>-15.087070000000001</v>
      </c>
      <c r="M296" s="8">
        <f t="shared" si="17"/>
        <v>1844.3833099999997</v>
      </c>
      <c r="N296" s="8">
        <v>365.84429999999998</v>
      </c>
      <c r="O296" s="17">
        <f t="shared" si="16"/>
        <v>19.835589381905653</v>
      </c>
    </row>
    <row r="297" spans="1:15" ht="54.75" customHeight="1">
      <c r="A297" s="2" t="s">
        <v>33</v>
      </c>
      <c r="B297" s="3" t="s">
        <v>10</v>
      </c>
      <c r="C297" s="3" t="s">
        <v>20</v>
      </c>
      <c r="D297" s="3" t="s">
        <v>21</v>
      </c>
      <c r="E297" s="1" t="s">
        <v>69</v>
      </c>
      <c r="F297" s="3">
        <v>200</v>
      </c>
      <c r="G297" s="8">
        <v>248.47712000000001</v>
      </c>
      <c r="H297" s="9"/>
      <c r="I297" s="8">
        <f t="shared" si="19"/>
        <v>248.47712000000001</v>
      </c>
      <c r="J297" s="9"/>
      <c r="K297" s="8">
        <f t="shared" si="18"/>
        <v>248.47712000000001</v>
      </c>
      <c r="L297" s="9"/>
      <c r="M297" s="8">
        <f t="shared" si="17"/>
        <v>248.47712000000001</v>
      </c>
      <c r="N297" s="8">
        <v>25.658460000000002</v>
      </c>
      <c r="O297" s="17">
        <f t="shared" si="16"/>
        <v>10.326286782461096</v>
      </c>
    </row>
    <row r="298" spans="1:15" ht="36" hidden="1" customHeight="1">
      <c r="A298" s="2" t="s">
        <v>34</v>
      </c>
      <c r="B298" s="3" t="s">
        <v>10</v>
      </c>
      <c r="C298" s="3" t="s">
        <v>20</v>
      </c>
      <c r="D298" s="3" t="s">
        <v>21</v>
      </c>
      <c r="E298" s="1" t="s">
        <v>69</v>
      </c>
      <c r="F298" s="3">
        <v>800</v>
      </c>
      <c r="G298" s="8">
        <v>0</v>
      </c>
      <c r="H298" s="9"/>
      <c r="I298" s="8">
        <f t="shared" si="19"/>
        <v>0</v>
      </c>
      <c r="J298" s="9"/>
      <c r="K298" s="8">
        <f t="shared" si="18"/>
        <v>0</v>
      </c>
      <c r="L298" s="9"/>
      <c r="M298" s="8">
        <f t="shared" si="17"/>
        <v>0</v>
      </c>
      <c r="N298" s="8">
        <v>0</v>
      </c>
      <c r="O298" s="17">
        <v>0</v>
      </c>
    </row>
    <row r="299" spans="1:15" ht="49.5" customHeight="1">
      <c r="A299" s="2" t="s">
        <v>67</v>
      </c>
      <c r="B299" s="3" t="s">
        <v>10</v>
      </c>
      <c r="C299" s="3" t="s">
        <v>20</v>
      </c>
      <c r="D299" s="3" t="s">
        <v>21</v>
      </c>
      <c r="E299" s="1" t="s">
        <v>70</v>
      </c>
      <c r="F299" s="3"/>
      <c r="G299" s="8">
        <v>964.89071999999987</v>
      </c>
      <c r="H299" s="9">
        <f>H300</f>
        <v>0</v>
      </c>
      <c r="I299" s="8">
        <f t="shared" si="19"/>
        <v>964.89071999999987</v>
      </c>
      <c r="J299" s="9">
        <f>J300</f>
        <v>0</v>
      </c>
      <c r="K299" s="8">
        <f t="shared" si="18"/>
        <v>964.89071999999987</v>
      </c>
      <c r="L299" s="9">
        <f>L300</f>
        <v>-12.68149</v>
      </c>
      <c r="M299" s="8">
        <f t="shared" si="17"/>
        <v>952.20922999999982</v>
      </c>
      <c r="N299" s="8">
        <f>N300</f>
        <v>221.53052</v>
      </c>
      <c r="O299" s="17">
        <f t="shared" si="16"/>
        <v>23.26489945912413</v>
      </c>
    </row>
    <row r="300" spans="1:15" ht="90" customHeight="1">
      <c r="A300" s="2" t="s">
        <v>102</v>
      </c>
      <c r="B300" s="3" t="s">
        <v>10</v>
      </c>
      <c r="C300" s="3" t="s">
        <v>20</v>
      </c>
      <c r="D300" s="3" t="s">
        <v>21</v>
      </c>
      <c r="E300" s="1" t="s">
        <v>70</v>
      </c>
      <c r="F300" s="3">
        <v>100</v>
      </c>
      <c r="G300" s="8">
        <v>964.89071999999987</v>
      </c>
      <c r="H300" s="9"/>
      <c r="I300" s="8">
        <f t="shared" si="19"/>
        <v>964.89071999999987</v>
      </c>
      <c r="J300" s="9"/>
      <c r="K300" s="8">
        <f t="shared" si="18"/>
        <v>964.89071999999987</v>
      </c>
      <c r="L300" s="9">
        <v>-12.68149</v>
      </c>
      <c r="M300" s="8">
        <f t="shared" si="17"/>
        <v>952.20922999999982</v>
      </c>
      <c r="N300" s="8">
        <v>221.53052</v>
      </c>
      <c r="O300" s="17">
        <f t="shared" si="16"/>
        <v>23.26489945912413</v>
      </c>
    </row>
    <row r="301" spans="1:15" ht="52.5" customHeight="1">
      <c r="A301" s="6" t="s">
        <v>9</v>
      </c>
      <c r="B301" s="7" t="s">
        <v>8</v>
      </c>
      <c r="C301" s="7"/>
      <c r="D301" s="7"/>
      <c r="E301" s="3"/>
      <c r="F301" s="3"/>
      <c r="G301" s="8">
        <v>27038.799510000001</v>
      </c>
      <c r="H301" s="9">
        <f>H302</f>
        <v>0</v>
      </c>
      <c r="I301" s="8">
        <f t="shared" si="19"/>
        <v>27038.799510000001</v>
      </c>
      <c r="J301" s="9">
        <f>J302</f>
        <v>12787.921999999999</v>
      </c>
      <c r="K301" s="8">
        <f t="shared" si="18"/>
        <v>39826.721510000003</v>
      </c>
      <c r="L301" s="9">
        <f>L302</f>
        <v>-5.7820999999999998</v>
      </c>
      <c r="M301" s="8">
        <f t="shared" si="17"/>
        <v>39820.939410000006</v>
      </c>
      <c r="N301" s="8">
        <f>N302</f>
        <v>6890.6905999999999</v>
      </c>
      <c r="O301" s="17">
        <f t="shared" si="16"/>
        <v>17.304188957103257</v>
      </c>
    </row>
    <row r="302" spans="1:15" ht="38.25" customHeight="1">
      <c r="A302" s="2" t="s">
        <v>12</v>
      </c>
      <c r="B302" s="3" t="s">
        <v>8</v>
      </c>
      <c r="C302" s="3"/>
      <c r="D302" s="3"/>
      <c r="E302" s="3"/>
      <c r="F302" s="3"/>
      <c r="G302" s="8">
        <v>27038.799510000001</v>
      </c>
      <c r="H302" s="9">
        <f>H303+H307+H309+H311+H313+H315+H319+H321+H323+H325+H327+H329+H331+H333+H335+H337+H339+H341+H343+H345+H348+H351+H355+H358+H360+H317</f>
        <v>0</v>
      </c>
      <c r="I302" s="8">
        <f t="shared" si="19"/>
        <v>27038.799510000001</v>
      </c>
      <c r="J302" s="9">
        <f>J303+J307+J309+J311+J313+J315+J319+J321+J323+J325+J327+J329+J331+J333+J335+J337+J339+J341+J343+J345+J348+J351+J355+J358+J360+J317</f>
        <v>12787.921999999999</v>
      </c>
      <c r="K302" s="8">
        <f t="shared" si="18"/>
        <v>39826.721510000003</v>
      </c>
      <c r="L302" s="9">
        <f>L303+L307+L309+L311+L313+L315+L319+L321+L323+L325+L327+L329+L331+L333+L335+L337+L339+L341+L343+L345+L348+L351+L355+L358+L360+L317</f>
        <v>-5.7820999999999998</v>
      </c>
      <c r="M302" s="8">
        <f t="shared" si="17"/>
        <v>39820.939410000006</v>
      </c>
      <c r="N302" s="8">
        <f>N303+N307+N309+N311+N313+N315+N319+N321+N323+N325+N327+N329+N331+N333+N335+N337+N339+N341+N343+N345+N348+N351+N355+N358+N360+N317</f>
        <v>6890.6905999999999</v>
      </c>
      <c r="O302" s="17">
        <f t="shared" si="16"/>
        <v>17.304188957103257</v>
      </c>
    </row>
    <row r="303" spans="1:15" ht="50.25" customHeight="1">
      <c r="A303" s="2" t="s">
        <v>32</v>
      </c>
      <c r="B303" s="3" t="s">
        <v>8</v>
      </c>
      <c r="C303" s="3" t="s">
        <v>20</v>
      </c>
      <c r="D303" s="3">
        <v>13</v>
      </c>
      <c r="E303" s="1" t="s">
        <v>35</v>
      </c>
      <c r="F303" s="3"/>
      <c r="G303" s="8">
        <v>2854.0047599999998</v>
      </c>
      <c r="H303" s="9">
        <f>H304+H305+H306</f>
        <v>0</v>
      </c>
      <c r="I303" s="8">
        <f t="shared" si="19"/>
        <v>2854.0047599999998</v>
      </c>
      <c r="J303" s="9">
        <f>J304+J305+J306</f>
        <v>0</v>
      </c>
      <c r="K303" s="8">
        <f t="shared" si="18"/>
        <v>2854.0047599999998</v>
      </c>
      <c r="L303" s="9">
        <f>L304+L305+L306</f>
        <v>-5.7820999999999998</v>
      </c>
      <c r="M303" s="8">
        <f t="shared" si="17"/>
        <v>2848.2226599999999</v>
      </c>
      <c r="N303" s="8">
        <f>N304+N305+N306</f>
        <v>635.50765000000001</v>
      </c>
      <c r="O303" s="17">
        <f t="shared" si="16"/>
        <v>22.312428691933796</v>
      </c>
    </row>
    <row r="304" spans="1:15" ht="89.25" customHeight="1">
      <c r="A304" s="2" t="s">
        <v>102</v>
      </c>
      <c r="B304" s="3" t="s">
        <v>8</v>
      </c>
      <c r="C304" s="3" t="s">
        <v>20</v>
      </c>
      <c r="D304" s="3">
        <v>13</v>
      </c>
      <c r="E304" s="1" t="s">
        <v>35</v>
      </c>
      <c r="F304" s="3">
        <v>100</v>
      </c>
      <c r="G304" s="8">
        <v>2852.61976</v>
      </c>
      <c r="H304" s="9"/>
      <c r="I304" s="8">
        <f t="shared" si="19"/>
        <v>2852.61976</v>
      </c>
      <c r="J304" s="9"/>
      <c r="K304" s="8">
        <f t="shared" si="18"/>
        <v>2852.61976</v>
      </c>
      <c r="L304" s="9">
        <v>-5.7820999999999998</v>
      </c>
      <c r="M304" s="8">
        <f t="shared" si="17"/>
        <v>2846.8376600000001</v>
      </c>
      <c r="N304" s="8">
        <v>634.50765000000001</v>
      </c>
      <c r="O304" s="17">
        <f t="shared" si="16"/>
        <v>22.288157098497845</v>
      </c>
    </row>
    <row r="305" spans="1:15" ht="55.5" hidden="1" customHeight="1">
      <c r="A305" s="2" t="s">
        <v>33</v>
      </c>
      <c r="B305" s="3" t="s">
        <v>8</v>
      </c>
      <c r="C305" s="3" t="s">
        <v>20</v>
      </c>
      <c r="D305" s="3">
        <v>13</v>
      </c>
      <c r="E305" s="1" t="s">
        <v>35</v>
      </c>
      <c r="F305" s="3">
        <v>200</v>
      </c>
      <c r="G305" s="8">
        <v>0</v>
      </c>
      <c r="H305" s="9"/>
      <c r="I305" s="8">
        <f t="shared" si="19"/>
        <v>0</v>
      </c>
      <c r="J305" s="9"/>
      <c r="K305" s="8">
        <f t="shared" si="18"/>
        <v>0</v>
      </c>
      <c r="L305" s="9"/>
      <c r="M305" s="8">
        <f t="shared" si="17"/>
        <v>0</v>
      </c>
      <c r="N305" s="8">
        <v>0</v>
      </c>
      <c r="O305" s="17">
        <v>0</v>
      </c>
    </row>
    <row r="306" spans="1:15" ht="42.75" customHeight="1">
      <c r="A306" s="2" t="s">
        <v>34</v>
      </c>
      <c r="B306" s="3" t="s">
        <v>8</v>
      </c>
      <c r="C306" s="3" t="s">
        <v>20</v>
      </c>
      <c r="D306" s="3">
        <v>13</v>
      </c>
      <c r="E306" s="1" t="s">
        <v>35</v>
      </c>
      <c r="F306" s="3">
        <v>800</v>
      </c>
      <c r="G306" s="8">
        <v>1.3849999999999998</v>
      </c>
      <c r="H306" s="9"/>
      <c r="I306" s="8">
        <f t="shared" si="19"/>
        <v>1.3849999999999998</v>
      </c>
      <c r="J306" s="9"/>
      <c r="K306" s="8">
        <f t="shared" si="18"/>
        <v>1.3849999999999998</v>
      </c>
      <c r="L306" s="9"/>
      <c r="M306" s="8">
        <f t="shared" si="17"/>
        <v>1.3849999999999998</v>
      </c>
      <c r="N306" s="8">
        <v>1</v>
      </c>
      <c r="O306" s="17">
        <f t="shared" si="16"/>
        <v>72.202166064981967</v>
      </c>
    </row>
    <row r="307" spans="1:15" ht="42.75" customHeight="1">
      <c r="A307" s="4" t="s">
        <v>55</v>
      </c>
      <c r="B307" s="3" t="s">
        <v>8</v>
      </c>
      <c r="C307" s="3" t="s">
        <v>22</v>
      </c>
      <c r="D307" s="3">
        <v>10</v>
      </c>
      <c r="E307" s="1" t="s">
        <v>56</v>
      </c>
      <c r="F307" s="3"/>
      <c r="G307" s="8">
        <v>39.54</v>
      </c>
      <c r="H307" s="9">
        <f>H308</f>
        <v>0</v>
      </c>
      <c r="I307" s="8">
        <f t="shared" si="19"/>
        <v>39.54</v>
      </c>
      <c r="J307" s="9">
        <f>J308</f>
        <v>0</v>
      </c>
      <c r="K307" s="8">
        <f t="shared" si="18"/>
        <v>39.54</v>
      </c>
      <c r="L307" s="9">
        <f>L308</f>
        <v>0</v>
      </c>
      <c r="M307" s="8">
        <f t="shared" si="17"/>
        <v>39.54</v>
      </c>
      <c r="N307" s="8">
        <f>N308</f>
        <v>4.3869499999999997</v>
      </c>
      <c r="O307" s="17">
        <f t="shared" si="16"/>
        <v>11.09496712190187</v>
      </c>
    </row>
    <row r="308" spans="1:15" ht="45.75" customHeight="1">
      <c r="A308" s="4" t="s">
        <v>33</v>
      </c>
      <c r="B308" s="3" t="s">
        <v>8</v>
      </c>
      <c r="C308" s="3" t="s">
        <v>22</v>
      </c>
      <c r="D308" s="3">
        <v>10</v>
      </c>
      <c r="E308" s="1" t="s">
        <v>56</v>
      </c>
      <c r="F308" s="3">
        <v>200</v>
      </c>
      <c r="G308" s="8">
        <v>39.54</v>
      </c>
      <c r="H308" s="9"/>
      <c r="I308" s="8">
        <f t="shared" si="19"/>
        <v>39.54</v>
      </c>
      <c r="J308" s="9"/>
      <c r="K308" s="8">
        <f t="shared" si="18"/>
        <v>39.54</v>
      </c>
      <c r="L308" s="9"/>
      <c r="M308" s="8">
        <f t="shared" si="17"/>
        <v>39.54</v>
      </c>
      <c r="N308" s="8">
        <v>4.3869499999999997</v>
      </c>
      <c r="O308" s="17">
        <f t="shared" si="16"/>
        <v>11.09496712190187</v>
      </c>
    </row>
    <row r="309" spans="1:15" ht="54.75" customHeight="1">
      <c r="A309" s="2" t="s">
        <v>71</v>
      </c>
      <c r="B309" s="3" t="s">
        <v>8</v>
      </c>
      <c r="C309" s="3" t="s">
        <v>24</v>
      </c>
      <c r="D309" s="3" t="s">
        <v>21</v>
      </c>
      <c r="E309" s="1" t="s">
        <v>234</v>
      </c>
      <c r="F309" s="3"/>
      <c r="G309" s="8">
        <v>3767.44436</v>
      </c>
      <c r="H309" s="9">
        <f>H310</f>
        <v>0</v>
      </c>
      <c r="I309" s="8">
        <f t="shared" si="19"/>
        <v>3767.44436</v>
      </c>
      <c r="J309" s="9">
        <f>J310</f>
        <v>0</v>
      </c>
      <c r="K309" s="8">
        <f t="shared" si="18"/>
        <v>3767.44436</v>
      </c>
      <c r="L309" s="9">
        <f>L310</f>
        <v>0</v>
      </c>
      <c r="M309" s="8">
        <f t="shared" si="17"/>
        <v>3767.44436</v>
      </c>
      <c r="N309" s="8">
        <f>N310</f>
        <v>1061</v>
      </c>
      <c r="O309" s="17">
        <f t="shared" si="16"/>
        <v>28.162326994525277</v>
      </c>
    </row>
    <row r="310" spans="1:15" ht="54.75" customHeight="1">
      <c r="A310" s="2" t="s">
        <v>72</v>
      </c>
      <c r="B310" s="3" t="s">
        <v>8</v>
      </c>
      <c r="C310" s="3" t="s">
        <v>24</v>
      </c>
      <c r="D310" s="3" t="s">
        <v>21</v>
      </c>
      <c r="E310" s="1" t="s">
        <v>234</v>
      </c>
      <c r="F310" s="3">
        <v>600</v>
      </c>
      <c r="G310" s="8">
        <v>3767.44436</v>
      </c>
      <c r="H310" s="9"/>
      <c r="I310" s="8">
        <f t="shared" si="19"/>
        <v>3767.44436</v>
      </c>
      <c r="J310" s="9"/>
      <c r="K310" s="8">
        <f t="shared" si="18"/>
        <v>3767.44436</v>
      </c>
      <c r="L310" s="9"/>
      <c r="M310" s="8">
        <f t="shared" si="17"/>
        <v>3767.44436</v>
      </c>
      <c r="N310" s="8">
        <v>1061</v>
      </c>
      <c r="O310" s="17">
        <f t="shared" si="16"/>
        <v>28.162326994525277</v>
      </c>
    </row>
    <row r="311" spans="1:15" ht="80.25" customHeight="1">
      <c r="A311" s="2" t="s">
        <v>73</v>
      </c>
      <c r="B311" s="3" t="s">
        <v>8</v>
      </c>
      <c r="C311" s="3" t="s">
        <v>24</v>
      </c>
      <c r="D311" s="3" t="s">
        <v>21</v>
      </c>
      <c r="E311" s="12" t="s">
        <v>235</v>
      </c>
      <c r="F311" s="3"/>
      <c r="G311" s="8">
        <v>200</v>
      </c>
      <c r="H311" s="9">
        <f>H312</f>
        <v>0</v>
      </c>
      <c r="I311" s="8">
        <f t="shared" si="19"/>
        <v>200</v>
      </c>
      <c r="J311" s="9">
        <f>J312</f>
        <v>0</v>
      </c>
      <c r="K311" s="8">
        <f t="shared" si="18"/>
        <v>200</v>
      </c>
      <c r="L311" s="9">
        <f>L312</f>
        <v>0</v>
      </c>
      <c r="M311" s="8">
        <f t="shared" si="17"/>
        <v>200</v>
      </c>
      <c r="N311" s="8">
        <f>N312</f>
        <v>200</v>
      </c>
      <c r="O311" s="17">
        <f t="shared" si="16"/>
        <v>100</v>
      </c>
    </row>
    <row r="312" spans="1:15" ht="54.75" customHeight="1">
      <c r="A312" s="2" t="s">
        <v>72</v>
      </c>
      <c r="B312" s="3" t="s">
        <v>8</v>
      </c>
      <c r="C312" s="3" t="s">
        <v>24</v>
      </c>
      <c r="D312" s="3" t="s">
        <v>21</v>
      </c>
      <c r="E312" s="12" t="s">
        <v>235</v>
      </c>
      <c r="F312" s="3">
        <v>600</v>
      </c>
      <c r="G312" s="8">
        <v>200</v>
      </c>
      <c r="H312" s="9"/>
      <c r="I312" s="8">
        <f t="shared" si="19"/>
        <v>200</v>
      </c>
      <c r="J312" s="9"/>
      <c r="K312" s="8">
        <f t="shared" si="18"/>
        <v>200</v>
      </c>
      <c r="L312" s="9"/>
      <c r="M312" s="8">
        <f t="shared" si="17"/>
        <v>200</v>
      </c>
      <c r="N312" s="8">
        <v>200</v>
      </c>
      <c r="O312" s="17">
        <f t="shared" si="16"/>
        <v>100</v>
      </c>
    </row>
    <row r="313" spans="1:15" ht="87" customHeight="1">
      <c r="A313" s="4" t="s">
        <v>283</v>
      </c>
      <c r="B313" s="3" t="s">
        <v>8</v>
      </c>
      <c r="C313" s="3" t="s">
        <v>24</v>
      </c>
      <c r="D313" s="3" t="s">
        <v>21</v>
      </c>
      <c r="E313" s="12" t="s">
        <v>284</v>
      </c>
      <c r="F313" s="3"/>
      <c r="G313" s="8">
        <v>2208.6469999999999</v>
      </c>
      <c r="H313" s="9">
        <f>H314</f>
        <v>0</v>
      </c>
      <c r="I313" s="8">
        <f t="shared" si="19"/>
        <v>2208.6469999999999</v>
      </c>
      <c r="J313" s="9">
        <f>J314</f>
        <v>0</v>
      </c>
      <c r="K313" s="8">
        <f t="shared" si="18"/>
        <v>2208.6469999999999</v>
      </c>
      <c r="L313" s="9">
        <f>L314</f>
        <v>0</v>
      </c>
      <c r="M313" s="8">
        <f t="shared" si="17"/>
        <v>2208.6469999999999</v>
      </c>
      <c r="N313" s="8">
        <f>N314</f>
        <v>435</v>
      </c>
      <c r="O313" s="17">
        <f t="shared" si="16"/>
        <v>19.695315729494119</v>
      </c>
    </row>
    <row r="314" spans="1:15" ht="54.75" customHeight="1">
      <c r="A314" s="4" t="s">
        <v>72</v>
      </c>
      <c r="B314" s="3" t="s">
        <v>8</v>
      </c>
      <c r="C314" s="3" t="s">
        <v>24</v>
      </c>
      <c r="D314" s="3" t="s">
        <v>21</v>
      </c>
      <c r="E314" s="12" t="s">
        <v>284</v>
      </c>
      <c r="F314" s="3">
        <v>600</v>
      </c>
      <c r="G314" s="8">
        <v>2208.6469999999999</v>
      </c>
      <c r="H314" s="9"/>
      <c r="I314" s="8">
        <f t="shared" si="19"/>
        <v>2208.6469999999999</v>
      </c>
      <c r="J314" s="9"/>
      <c r="K314" s="8">
        <f t="shared" si="18"/>
        <v>2208.6469999999999</v>
      </c>
      <c r="L314" s="9"/>
      <c r="M314" s="8">
        <f t="shared" si="17"/>
        <v>2208.6469999999999</v>
      </c>
      <c r="N314" s="8">
        <v>435</v>
      </c>
      <c r="O314" s="17">
        <f t="shared" si="16"/>
        <v>19.695315729494119</v>
      </c>
    </row>
    <row r="315" spans="1:15" ht="54.75" hidden="1" customHeight="1">
      <c r="A315" s="4" t="s">
        <v>256</v>
      </c>
      <c r="B315" s="3" t="s">
        <v>8</v>
      </c>
      <c r="C315" s="3" t="s">
        <v>24</v>
      </c>
      <c r="D315" s="3" t="s">
        <v>21</v>
      </c>
      <c r="E315" s="12" t="s">
        <v>272</v>
      </c>
      <c r="F315" s="3"/>
      <c r="G315" s="8">
        <v>0</v>
      </c>
      <c r="H315" s="9">
        <f>H316</f>
        <v>0</v>
      </c>
      <c r="I315" s="8">
        <f t="shared" si="19"/>
        <v>0</v>
      </c>
      <c r="J315" s="9">
        <f>J316</f>
        <v>0</v>
      </c>
      <c r="K315" s="8">
        <f t="shared" si="18"/>
        <v>0</v>
      </c>
      <c r="L315" s="9">
        <f>L316</f>
        <v>0</v>
      </c>
      <c r="M315" s="8">
        <f t="shared" si="17"/>
        <v>0</v>
      </c>
      <c r="N315" s="8">
        <f>N316</f>
        <v>0</v>
      </c>
      <c r="O315" s="17">
        <v>0</v>
      </c>
    </row>
    <row r="316" spans="1:15" ht="54.75" hidden="1" customHeight="1">
      <c r="A316" s="4" t="s">
        <v>72</v>
      </c>
      <c r="B316" s="3" t="s">
        <v>8</v>
      </c>
      <c r="C316" s="3" t="s">
        <v>24</v>
      </c>
      <c r="D316" s="3" t="s">
        <v>21</v>
      </c>
      <c r="E316" s="12" t="s">
        <v>272</v>
      </c>
      <c r="F316" s="3">
        <v>600</v>
      </c>
      <c r="G316" s="8">
        <v>0</v>
      </c>
      <c r="H316" s="9"/>
      <c r="I316" s="8">
        <f t="shared" si="19"/>
        <v>0</v>
      </c>
      <c r="J316" s="9"/>
      <c r="K316" s="8">
        <f t="shared" si="18"/>
        <v>0</v>
      </c>
      <c r="L316" s="9"/>
      <c r="M316" s="8">
        <f t="shared" si="17"/>
        <v>0</v>
      </c>
      <c r="N316" s="8">
        <v>0</v>
      </c>
      <c r="O316" s="17">
        <v>0</v>
      </c>
    </row>
    <row r="317" spans="1:15" ht="112.5" customHeight="1">
      <c r="A317" s="4" t="s">
        <v>289</v>
      </c>
      <c r="B317" s="3" t="s">
        <v>8</v>
      </c>
      <c r="C317" s="3" t="s">
        <v>24</v>
      </c>
      <c r="D317" s="3" t="s">
        <v>21</v>
      </c>
      <c r="E317" s="1" t="s">
        <v>290</v>
      </c>
      <c r="F317" s="3"/>
      <c r="G317" s="8">
        <v>300</v>
      </c>
      <c r="H317" s="9">
        <f>H318</f>
        <v>0</v>
      </c>
      <c r="I317" s="8">
        <f t="shared" si="19"/>
        <v>300</v>
      </c>
      <c r="J317" s="9">
        <f>J318</f>
        <v>0</v>
      </c>
      <c r="K317" s="8">
        <f t="shared" si="18"/>
        <v>300</v>
      </c>
      <c r="L317" s="9">
        <f>L318</f>
        <v>0</v>
      </c>
      <c r="M317" s="8">
        <f t="shared" si="17"/>
        <v>300</v>
      </c>
      <c r="N317" s="8">
        <f>N318</f>
        <v>0</v>
      </c>
      <c r="O317" s="17">
        <f t="shared" si="16"/>
        <v>0</v>
      </c>
    </row>
    <row r="318" spans="1:15" ht="54.75" customHeight="1">
      <c r="A318" s="4" t="s">
        <v>72</v>
      </c>
      <c r="B318" s="3" t="s">
        <v>8</v>
      </c>
      <c r="C318" s="3" t="s">
        <v>24</v>
      </c>
      <c r="D318" s="3" t="s">
        <v>21</v>
      </c>
      <c r="E318" s="1" t="s">
        <v>290</v>
      </c>
      <c r="F318" s="3">
        <v>600</v>
      </c>
      <c r="G318" s="8">
        <v>300</v>
      </c>
      <c r="H318" s="9"/>
      <c r="I318" s="8">
        <f t="shared" si="19"/>
        <v>300</v>
      </c>
      <c r="J318" s="9"/>
      <c r="K318" s="8">
        <f t="shared" si="18"/>
        <v>300</v>
      </c>
      <c r="L318" s="9"/>
      <c r="M318" s="8">
        <f t="shared" si="17"/>
        <v>300</v>
      </c>
      <c r="N318" s="8">
        <v>0</v>
      </c>
      <c r="O318" s="17">
        <f t="shared" si="16"/>
        <v>0</v>
      </c>
    </row>
    <row r="319" spans="1:15" ht="48" customHeight="1">
      <c r="A319" s="10" t="s">
        <v>74</v>
      </c>
      <c r="B319" s="3" t="s">
        <v>8</v>
      </c>
      <c r="C319" s="3" t="s">
        <v>25</v>
      </c>
      <c r="D319" s="3" t="s">
        <v>20</v>
      </c>
      <c r="E319" s="1" t="s">
        <v>76</v>
      </c>
      <c r="F319" s="3"/>
      <c r="G319" s="8">
        <v>9050.53478</v>
      </c>
      <c r="H319" s="9">
        <f>H320</f>
        <v>0</v>
      </c>
      <c r="I319" s="8">
        <f t="shared" si="19"/>
        <v>9050.53478</v>
      </c>
      <c r="J319" s="9">
        <f>J320</f>
        <v>320</v>
      </c>
      <c r="K319" s="8">
        <f t="shared" si="18"/>
        <v>9370.53478</v>
      </c>
      <c r="L319" s="9">
        <f>L320</f>
        <v>0</v>
      </c>
      <c r="M319" s="8">
        <f t="shared" si="17"/>
        <v>9370.53478</v>
      </c>
      <c r="N319" s="8">
        <f>N320</f>
        <v>2300</v>
      </c>
      <c r="O319" s="17">
        <f t="shared" si="16"/>
        <v>24.545023886032684</v>
      </c>
    </row>
    <row r="320" spans="1:15" ht="55.5" customHeight="1">
      <c r="A320" s="2" t="s">
        <v>72</v>
      </c>
      <c r="B320" s="3" t="s">
        <v>8</v>
      </c>
      <c r="C320" s="3" t="s">
        <v>25</v>
      </c>
      <c r="D320" s="3" t="s">
        <v>20</v>
      </c>
      <c r="E320" s="1" t="s">
        <v>76</v>
      </c>
      <c r="F320" s="3">
        <v>600</v>
      </c>
      <c r="G320" s="8">
        <v>9050.53478</v>
      </c>
      <c r="H320" s="9"/>
      <c r="I320" s="8">
        <f t="shared" si="19"/>
        <v>9050.53478</v>
      </c>
      <c r="J320" s="9">
        <f>310+10</f>
        <v>320</v>
      </c>
      <c r="K320" s="8">
        <f t="shared" si="18"/>
        <v>9370.53478</v>
      </c>
      <c r="L320" s="9"/>
      <c r="M320" s="8">
        <f t="shared" si="17"/>
        <v>9370.53478</v>
      </c>
      <c r="N320" s="8">
        <v>2300</v>
      </c>
      <c r="O320" s="17">
        <f t="shared" si="16"/>
        <v>24.545023886032684</v>
      </c>
    </row>
    <row r="321" spans="1:15" ht="69" customHeight="1">
      <c r="A321" s="10" t="s">
        <v>75</v>
      </c>
      <c r="B321" s="3" t="s">
        <v>8</v>
      </c>
      <c r="C321" s="3" t="s">
        <v>25</v>
      </c>
      <c r="D321" s="3" t="s">
        <v>20</v>
      </c>
      <c r="E321" s="12" t="s">
        <v>77</v>
      </c>
      <c r="F321" s="3"/>
      <c r="G321" s="8">
        <v>70</v>
      </c>
      <c r="H321" s="9">
        <f>H322</f>
        <v>0</v>
      </c>
      <c r="I321" s="8">
        <f t="shared" si="19"/>
        <v>70</v>
      </c>
      <c r="J321" s="9">
        <f>J322</f>
        <v>0</v>
      </c>
      <c r="K321" s="8">
        <f t="shared" si="18"/>
        <v>70</v>
      </c>
      <c r="L321" s="9">
        <f>L322</f>
        <v>0</v>
      </c>
      <c r="M321" s="8">
        <f t="shared" si="17"/>
        <v>70</v>
      </c>
      <c r="N321" s="8">
        <f>N322</f>
        <v>70</v>
      </c>
      <c r="O321" s="17">
        <f t="shared" si="16"/>
        <v>100</v>
      </c>
    </row>
    <row r="322" spans="1:15" ht="55.5" customHeight="1">
      <c r="A322" s="2" t="s">
        <v>72</v>
      </c>
      <c r="B322" s="3" t="s">
        <v>8</v>
      </c>
      <c r="C322" s="3" t="s">
        <v>25</v>
      </c>
      <c r="D322" s="3" t="s">
        <v>20</v>
      </c>
      <c r="E322" s="12" t="s">
        <v>77</v>
      </c>
      <c r="F322" s="3">
        <v>600</v>
      </c>
      <c r="G322" s="8">
        <v>70</v>
      </c>
      <c r="H322" s="9"/>
      <c r="I322" s="8">
        <f t="shared" si="19"/>
        <v>70</v>
      </c>
      <c r="J322" s="9"/>
      <c r="K322" s="8">
        <f t="shared" si="18"/>
        <v>70</v>
      </c>
      <c r="L322" s="9"/>
      <c r="M322" s="8">
        <f t="shared" si="17"/>
        <v>70</v>
      </c>
      <c r="N322" s="8">
        <v>70</v>
      </c>
      <c r="O322" s="17">
        <f t="shared" si="16"/>
        <v>100</v>
      </c>
    </row>
    <row r="323" spans="1:15" ht="77.25" customHeight="1">
      <c r="A323" s="10" t="s">
        <v>78</v>
      </c>
      <c r="B323" s="3" t="s">
        <v>8</v>
      </c>
      <c r="C323" s="3" t="s">
        <v>25</v>
      </c>
      <c r="D323" s="3" t="s">
        <v>20</v>
      </c>
      <c r="E323" s="12" t="s">
        <v>79</v>
      </c>
      <c r="F323" s="3"/>
      <c r="G323" s="8">
        <v>1211.771</v>
      </c>
      <c r="H323" s="9">
        <f>H324</f>
        <v>0</v>
      </c>
      <c r="I323" s="8">
        <f t="shared" si="19"/>
        <v>1211.771</v>
      </c>
      <c r="J323" s="9">
        <f>J324</f>
        <v>-117.18</v>
      </c>
      <c r="K323" s="8">
        <f t="shared" si="18"/>
        <v>1094.5909999999999</v>
      </c>
      <c r="L323" s="9">
        <f>L324</f>
        <v>0</v>
      </c>
      <c r="M323" s="8">
        <f t="shared" si="17"/>
        <v>1094.5909999999999</v>
      </c>
      <c r="N323" s="8">
        <f>N324</f>
        <v>302.94299999999998</v>
      </c>
      <c r="O323" s="17">
        <f t="shared" si="16"/>
        <v>27.676364961889877</v>
      </c>
    </row>
    <row r="324" spans="1:15" ht="55.5" customHeight="1">
      <c r="A324" s="2" t="s">
        <v>72</v>
      </c>
      <c r="B324" s="3" t="s">
        <v>8</v>
      </c>
      <c r="C324" s="3" t="s">
        <v>25</v>
      </c>
      <c r="D324" s="3" t="s">
        <v>20</v>
      </c>
      <c r="E324" s="12" t="s">
        <v>79</v>
      </c>
      <c r="F324" s="3">
        <v>600</v>
      </c>
      <c r="G324" s="8">
        <v>1211.771</v>
      </c>
      <c r="H324" s="9"/>
      <c r="I324" s="8">
        <f t="shared" si="19"/>
        <v>1211.771</v>
      </c>
      <c r="J324" s="9">
        <v>-117.18</v>
      </c>
      <c r="K324" s="8">
        <f t="shared" si="18"/>
        <v>1094.5909999999999</v>
      </c>
      <c r="L324" s="9"/>
      <c r="M324" s="8">
        <f t="shared" si="17"/>
        <v>1094.5909999999999</v>
      </c>
      <c r="N324" s="8">
        <v>302.94299999999998</v>
      </c>
      <c r="O324" s="17">
        <f t="shared" si="16"/>
        <v>27.676364961889877</v>
      </c>
    </row>
    <row r="325" spans="1:15" ht="37.5" customHeight="1">
      <c r="A325" s="4" t="s">
        <v>80</v>
      </c>
      <c r="B325" s="3" t="s">
        <v>8</v>
      </c>
      <c r="C325" s="3" t="s">
        <v>25</v>
      </c>
      <c r="D325" s="3" t="s">
        <v>20</v>
      </c>
      <c r="E325" s="1" t="s">
        <v>273</v>
      </c>
      <c r="F325" s="3"/>
      <c r="G325" s="8">
        <v>0</v>
      </c>
      <c r="H325" s="9">
        <f>H326</f>
        <v>0</v>
      </c>
      <c r="I325" s="8">
        <f t="shared" si="19"/>
        <v>0</v>
      </c>
      <c r="J325" s="9">
        <f>J326</f>
        <v>12667.921999999999</v>
      </c>
      <c r="K325" s="8">
        <f t="shared" si="18"/>
        <v>12667.921999999999</v>
      </c>
      <c r="L325" s="9">
        <f>L326</f>
        <v>0</v>
      </c>
      <c r="M325" s="8">
        <f t="shared" si="17"/>
        <v>12667.921999999999</v>
      </c>
      <c r="N325" s="8">
        <f>N326</f>
        <v>0</v>
      </c>
      <c r="O325" s="17">
        <f t="shared" si="16"/>
        <v>0</v>
      </c>
    </row>
    <row r="326" spans="1:15" ht="52.5" customHeight="1">
      <c r="A326" s="4" t="s">
        <v>72</v>
      </c>
      <c r="B326" s="3" t="s">
        <v>8</v>
      </c>
      <c r="C326" s="3" t="s">
        <v>25</v>
      </c>
      <c r="D326" s="3" t="s">
        <v>20</v>
      </c>
      <c r="E326" s="1" t="s">
        <v>273</v>
      </c>
      <c r="F326" s="3">
        <v>600</v>
      </c>
      <c r="G326" s="8">
        <v>0</v>
      </c>
      <c r="H326" s="9"/>
      <c r="I326" s="8">
        <f t="shared" si="19"/>
        <v>0</v>
      </c>
      <c r="J326" s="9">
        <f>12029.49+633.132+5.3</f>
        <v>12667.921999999999</v>
      </c>
      <c r="K326" s="8">
        <f t="shared" si="18"/>
        <v>12667.921999999999</v>
      </c>
      <c r="L326" s="9"/>
      <c r="M326" s="8">
        <f t="shared" si="17"/>
        <v>12667.921999999999</v>
      </c>
      <c r="N326" s="8">
        <v>0</v>
      </c>
      <c r="O326" s="17">
        <f t="shared" si="16"/>
        <v>0</v>
      </c>
    </row>
    <row r="327" spans="1:15" ht="99" hidden="1" customHeight="1">
      <c r="A327" s="10" t="s">
        <v>81</v>
      </c>
      <c r="B327" s="3" t="s">
        <v>8</v>
      </c>
      <c r="C327" s="3" t="s">
        <v>25</v>
      </c>
      <c r="D327" s="3" t="s">
        <v>20</v>
      </c>
      <c r="E327" s="1" t="s">
        <v>82</v>
      </c>
      <c r="F327" s="3"/>
      <c r="G327" s="8">
        <v>0</v>
      </c>
      <c r="H327" s="9">
        <f>H328</f>
        <v>0</v>
      </c>
      <c r="I327" s="8">
        <f t="shared" si="19"/>
        <v>0</v>
      </c>
      <c r="J327" s="9">
        <f>J328</f>
        <v>0</v>
      </c>
      <c r="K327" s="8">
        <f t="shared" si="18"/>
        <v>0</v>
      </c>
      <c r="L327" s="9">
        <f>L328</f>
        <v>0</v>
      </c>
      <c r="M327" s="8">
        <f t="shared" si="17"/>
        <v>0</v>
      </c>
      <c r="N327" s="8">
        <f>N328</f>
        <v>0</v>
      </c>
      <c r="O327" s="17">
        <v>0</v>
      </c>
    </row>
    <row r="328" spans="1:15" ht="54" hidden="1" customHeight="1">
      <c r="A328" s="2" t="s">
        <v>72</v>
      </c>
      <c r="B328" s="3" t="s">
        <v>8</v>
      </c>
      <c r="C328" s="3" t="s">
        <v>25</v>
      </c>
      <c r="D328" s="3" t="s">
        <v>20</v>
      </c>
      <c r="E328" s="1" t="s">
        <v>82</v>
      </c>
      <c r="F328" s="3">
        <v>600</v>
      </c>
      <c r="G328" s="8">
        <v>0</v>
      </c>
      <c r="H328" s="9"/>
      <c r="I328" s="8">
        <f t="shared" si="19"/>
        <v>0</v>
      </c>
      <c r="J328" s="9"/>
      <c r="K328" s="8">
        <f t="shared" si="18"/>
        <v>0</v>
      </c>
      <c r="L328" s="9"/>
      <c r="M328" s="8">
        <f t="shared" si="17"/>
        <v>0</v>
      </c>
      <c r="N328" s="8">
        <v>0</v>
      </c>
      <c r="O328" s="17">
        <v>0</v>
      </c>
    </row>
    <row r="329" spans="1:15" ht="48" hidden="1" customHeight="1">
      <c r="A329" s="10" t="s">
        <v>83</v>
      </c>
      <c r="B329" s="3" t="s">
        <v>8</v>
      </c>
      <c r="C329" s="3" t="s">
        <v>25</v>
      </c>
      <c r="D329" s="3" t="s">
        <v>20</v>
      </c>
      <c r="E329" s="1" t="s">
        <v>84</v>
      </c>
      <c r="F329" s="3"/>
      <c r="G329" s="8">
        <v>0</v>
      </c>
      <c r="H329" s="9">
        <f>H330</f>
        <v>0</v>
      </c>
      <c r="I329" s="8">
        <f t="shared" si="19"/>
        <v>0</v>
      </c>
      <c r="J329" s="9">
        <f>J330</f>
        <v>0</v>
      </c>
      <c r="K329" s="8">
        <f t="shared" si="18"/>
        <v>0</v>
      </c>
      <c r="L329" s="9">
        <f>L330</f>
        <v>0</v>
      </c>
      <c r="M329" s="8">
        <f t="shared" si="17"/>
        <v>0</v>
      </c>
      <c r="N329" s="8">
        <f>N330</f>
        <v>0</v>
      </c>
      <c r="O329" s="17">
        <v>0</v>
      </c>
    </row>
    <row r="330" spans="1:15" ht="53.25" hidden="1" customHeight="1">
      <c r="A330" s="2" t="s">
        <v>72</v>
      </c>
      <c r="B330" s="3" t="s">
        <v>8</v>
      </c>
      <c r="C330" s="3" t="s">
        <v>25</v>
      </c>
      <c r="D330" s="3" t="s">
        <v>20</v>
      </c>
      <c r="E330" s="1" t="s">
        <v>84</v>
      </c>
      <c r="F330" s="3">
        <v>600</v>
      </c>
      <c r="G330" s="8">
        <v>0</v>
      </c>
      <c r="H330" s="9"/>
      <c r="I330" s="8">
        <f t="shared" si="19"/>
        <v>0</v>
      </c>
      <c r="J330" s="9"/>
      <c r="K330" s="8">
        <f t="shared" si="18"/>
        <v>0</v>
      </c>
      <c r="L330" s="9"/>
      <c r="M330" s="8">
        <f t="shared" si="17"/>
        <v>0</v>
      </c>
      <c r="N330" s="8">
        <v>0</v>
      </c>
      <c r="O330" s="17">
        <v>0</v>
      </c>
    </row>
    <row r="331" spans="1:15" ht="57" customHeight="1">
      <c r="A331" s="10" t="s">
        <v>85</v>
      </c>
      <c r="B331" s="3" t="s">
        <v>8</v>
      </c>
      <c r="C331" s="3" t="s">
        <v>25</v>
      </c>
      <c r="D331" s="3" t="s">
        <v>20</v>
      </c>
      <c r="E331" s="1" t="s">
        <v>88</v>
      </c>
      <c r="F331" s="3"/>
      <c r="G331" s="8">
        <v>2467.9203899999998</v>
      </c>
      <c r="H331" s="9">
        <f>H332</f>
        <v>0</v>
      </c>
      <c r="I331" s="8">
        <f t="shared" si="19"/>
        <v>2467.9203899999998</v>
      </c>
      <c r="J331" s="9">
        <f>J332</f>
        <v>0</v>
      </c>
      <c r="K331" s="8">
        <f t="shared" si="18"/>
        <v>2467.9203899999998</v>
      </c>
      <c r="L331" s="9">
        <f>L332</f>
        <v>0</v>
      </c>
      <c r="M331" s="8">
        <f t="shared" si="17"/>
        <v>2467.9203899999998</v>
      </c>
      <c r="N331" s="8">
        <f>N332</f>
        <v>743</v>
      </c>
      <c r="O331" s="17">
        <f t="shared" si="16"/>
        <v>30.106319596476126</v>
      </c>
    </row>
    <row r="332" spans="1:15" ht="54.75" customHeight="1">
      <c r="A332" s="2" t="s">
        <v>72</v>
      </c>
      <c r="B332" s="3" t="s">
        <v>8</v>
      </c>
      <c r="C332" s="3" t="s">
        <v>25</v>
      </c>
      <c r="D332" s="3" t="s">
        <v>20</v>
      </c>
      <c r="E332" s="1" t="s">
        <v>88</v>
      </c>
      <c r="F332" s="3">
        <v>600</v>
      </c>
      <c r="G332" s="8">
        <v>2467.9203899999998</v>
      </c>
      <c r="H332" s="9"/>
      <c r="I332" s="8">
        <f t="shared" si="19"/>
        <v>2467.9203899999998</v>
      </c>
      <c r="J332" s="9"/>
      <c r="K332" s="8">
        <f t="shared" si="18"/>
        <v>2467.9203899999998</v>
      </c>
      <c r="L332" s="9"/>
      <c r="M332" s="8">
        <f t="shared" si="17"/>
        <v>2467.9203899999998</v>
      </c>
      <c r="N332" s="8">
        <v>743</v>
      </c>
      <c r="O332" s="17">
        <f t="shared" ref="O332:O364" si="20">N332/M332*100</f>
        <v>30.106319596476126</v>
      </c>
    </row>
    <row r="333" spans="1:15" ht="53.25" customHeight="1">
      <c r="A333" s="10" t="s">
        <v>232</v>
      </c>
      <c r="B333" s="3" t="s">
        <v>8</v>
      </c>
      <c r="C333" s="3" t="s">
        <v>25</v>
      </c>
      <c r="D333" s="3" t="s">
        <v>20</v>
      </c>
      <c r="E333" s="12" t="s">
        <v>222</v>
      </c>
      <c r="F333" s="3"/>
      <c r="G333" s="8">
        <v>0.66499999999999915</v>
      </c>
      <c r="H333" s="9">
        <f>H334</f>
        <v>0</v>
      </c>
      <c r="I333" s="8">
        <f t="shared" si="19"/>
        <v>0.66499999999999915</v>
      </c>
      <c r="J333" s="9">
        <f>J334</f>
        <v>0</v>
      </c>
      <c r="K333" s="8">
        <f t="shared" si="18"/>
        <v>0.66499999999999915</v>
      </c>
      <c r="L333" s="9">
        <f>L334</f>
        <v>0</v>
      </c>
      <c r="M333" s="8">
        <f t="shared" si="17"/>
        <v>0.66499999999999915</v>
      </c>
      <c r="N333" s="8">
        <f>N334</f>
        <v>0</v>
      </c>
      <c r="O333" s="17">
        <f t="shared" si="20"/>
        <v>0</v>
      </c>
    </row>
    <row r="334" spans="1:15" ht="53.25" customHeight="1">
      <c r="A334" s="2" t="s">
        <v>72</v>
      </c>
      <c r="B334" s="3" t="s">
        <v>8</v>
      </c>
      <c r="C334" s="3" t="s">
        <v>25</v>
      </c>
      <c r="D334" s="3" t="s">
        <v>20</v>
      </c>
      <c r="E334" s="12" t="s">
        <v>222</v>
      </c>
      <c r="F334" s="3">
        <v>600</v>
      </c>
      <c r="G334" s="8">
        <v>0.66499999999999915</v>
      </c>
      <c r="H334" s="9"/>
      <c r="I334" s="8">
        <f t="shared" si="19"/>
        <v>0.66499999999999915</v>
      </c>
      <c r="J334" s="9"/>
      <c r="K334" s="8">
        <f t="shared" si="18"/>
        <v>0.66499999999999915</v>
      </c>
      <c r="L334" s="9"/>
      <c r="M334" s="8">
        <f t="shared" si="17"/>
        <v>0.66499999999999915</v>
      </c>
      <c r="N334" s="8">
        <v>0</v>
      </c>
      <c r="O334" s="17">
        <f t="shared" si="20"/>
        <v>0</v>
      </c>
    </row>
    <row r="335" spans="1:15" ht="69" customHeight="1">
      <c r="A335" s="10" t="s">
        <v>86</v>
      </c>
      <c r="B335" s="3" t="s">
        <v>8</v>
      </c>
      <c r="C335" s="3" t="s">
        <v>25</v>
      </c>
      <c r="D335" s="3" t="s">
        <v>20</v>
      </c>
      <c r="E335" s="12" t="s">
        <v>89</v>
      </c>
      <c r="F335" s="3"/>
      <c r="G335" s="8">
        <v>100</v>
      </c>
      <c r="H335" s="9">
        <f>H336</f>
        <v>0</v>
      </c>
      <c r="I335" s="8">
        <f t="shared" si="19"/>
        <v>100</v>
      </c>
      <c r="J335" s="9">
        <f>J336</f>
        <v>0</v>
      </c>
      <c r="K335" s="8">
        <f t="shared" si="18"/>
        <v>100</v>
      </c>
      <c r="L335" s="9">
        <f>L336</f>
        <v>0</v>
      </c>
      <c r="M335" s="8">
        <f t="shared" si="17"/>
        <v>100</v>
      </c>
      <c r="N335" s="8">
        <f>N336</f>
        <v>100</v>
      </c>
      <c r="O335" s="17">
        <f t="shared" si="20"/>
        <v>100</v>
      </c>
    </row>
    <row r="336" spans="1:15" ht="54" customHeight="1">
      <c r="A336" s="2" t="s">
        <v>72</v>
      </c>
      <c r="B336" s="3" t="s">
        <v>8</v>
      </c>
      <c r="C336" s="3" t="s">
        <v>25</v>
      </c>
      <c r="D336" s="3" t="s">
        <v>20</v>
      </c>
      <c r="E336" s="12" t="s">
        <v>89</v>
      </c>
      <c r="F336" s="3">
        <v>600</v>
      </c>
      <c r="G336" s="8">
        <v>100</v>
      </c>
      <c r="H336" s="9"/>
      <c r="I336" s="8">
        <f t="shared" si="19"/>
        <v>100</v>
      </c>
      <c r="J336" s="9"/>
      <c r="K336" s="8">
        <f t="shared" si="18"/>
        <v>100</v>
      </c>
      <c r="L336" s="9"/>
      <c r="M336" s="8">
        <f t="shared" ref="M336:M364" si="21">K336+L336</f>
        <v>100</v>
      </c>
      <c r="N336" s="8">
        <v>100</v>
      </c>
      <c r="O336" s="17">
        <f t="shared" si="20"/>
        <v>100</v>
      </c>
    </row>
    <row r="337" spans="1:15" ht="76.5" customHeight="1">
      <c r="A337" s="10" t="s">
        <v>87</v>
      </c>
      <c r="B337" s="3" t="s">
        <v>8</v>
      </c>
      <c r="C337" s="3" t="s">
        <v>25</v>
      </c>
      <c r="D337" s="3" t="s">
        <v>20</v>
      </c>
      <c r="E337" s="1" t="s">
        <v>90</v>
      </c>
      <c r="F337" s="3"/>
      <c r="G337" s="8">
        <v>1500</v>
      </c>
      <c r="H337" s="9">
        <f>H338</f>
        <v>0</v>
      </c>
      <c r="I337" s="8">
        <f t="shared" si="19"/>
        <v>1500</v>
      </c>
      <c r="J337" s="9">
        <f>J338</f>
        <v>117.18</v>
      </c>
      <c r="K337" s="8">
        <f t="shared" si="18"/>
        <v>1617.18</v>
      </c>
      <c r="L337" s="9">
        <f>L338</f>
        <v>0</v>
      </c>
      <c r="M337" s="8">
        <f t="shared" si="21"/>
        <v>1617.18</v>
      </c>
      <c r="N337" s="8">
        <f>N338</f>
        <v>375</v>
      </c>
      <c r="O337" s="17">
        <f t="shared" si="20"/>
        <v>23.18851333803287</v>
      </c>
    </row>
    <row r="338" spans="1:15" ht="52.5" customHeight="1">
      <c r="A338" s="2" t="s">
        <v>72</v>
      </c>
      <c r="B338" s="3" t="s">
        <v>8</v>
      </c>
      <c r="C338" s="3" t="s">
        <v>25</v>
      </c>
      <c r="D338" s="3" t="s">
        <v>20</v>
      </c>
      <c r="E338" s="1" t="s">
        <v>90</v>
      </c>
      <c r="F338" s="3">
        <v>600</v>
      </c>
      <c r="G338" s="8">
        <v>1500</v>
      </c>
      <c r="H338" s="9"/>
      <c r="I338" s="8">
        <f t="shared" si="19"/>
        <v>1500</v>
      </c>
      <c r="J338" s="9">
        <v>117.18</v>
      </c>
      <c r="K338" s="8">
        <f t="shared" si="18"/>
        <v>1617.18</v>
      </c>
      <c r="L338" s="9"/>
      <c r="M338" s="8">
        <f t="shared" si="21"/>
        <v>1617.18</v>
      </c>
      <c r="N338" s="8">
        <v>375</v>
      </c>
      <c r="O338" s="17">
        <f t="shared" si="20"/>
        <v>23.18851333803287</v>
      </c>
    </row>
    <row r="339" spans="1:15" ht="95.25" hidden="1" customHeight="1">
      <c r="A339" s="10" t="s">
        <v>81</v>
      </c>
      <c r="B339" s="3" t="s">
        <v>8</v>
      </c>
      <c r="C339" s="3" t="s">
        <v>25</v>
      </c>
      <c r="D339" s="3" t="s">
        <v>20</v>
      </c>
      <c r="E339" s="1" t="s">
        <v>91</v>
      </c>
      <c r="F339" s="3"/>
      <c r="G339" s="8">
        <v>0</v>
      </c>
      <c r="H339" s="9">
        <f>H340</f>
        <v>0</v>
      </c>
      <c r="I339" s="8">
        <f t="shared" si="19"/>
        <v>0</v>
      </c>
      <c r="J339" s="9">
        <f>J340</f>
        <v>0</v>
      </c>
      <c r="K339" s="8">
        <f t="shared" si="18"/>
        <v>0</v>
      </c>
      <c r="L339" s="9">
        <f>L340</f>
        <v>0</v>
      </c>
      <c r="M339" s="8">
        <f t="shared" si="21"/>
        <v>0</v>
      </c>
      <c r="N339" s="8">
        <f>N340</f>
        <v>0</v>
      </c>
      <c r="O339" s="17">
        <v>0</v>
      </c>
    </row>
    <row r="340" spans="1:15" ht="51.75" hidden="1" customHeight="1">
      <c r="A340" s="2" t="s">
        <v>72</v>
      </c>
      <c r="B340" s="3" t="s">
        <v>8</v>
      </c>
      <c r="C340" s="3" t="s">
        <v>25</v>
      </c>
      <c r="D340" s="3" t="s">
        <v>20</v>
      </c>
      <c r="E340" s="1" t="s">
        <v>91</v>
      </c>
      <c r="F340" s="3">
        <v>600</v>
      </c>
      <c r="G340" s="8">
        <v>0</v>
      </c>
      <c r="H340" s="9"/>
      <c r="I340" s="8">
        <f t="shared" si="19"/>
        <v>0</v>
      </c>
      <c r="J340" s="9"/>
      <c r="K340" s="8">
        <f t="shared" si="18"/>
        <v>0</v>
      </c>
      <c r="L340" s="9"/>
      <c r="M340" s="8">
        <f t="shared" si="21"/>
        <v>0</v>
      </c>
      <c r="N340" s="8">
        <v>0</v>
      </c>
      <c r="O340" s="17">
        <v>0</v>
      </c>
    </row>
    <row r="341" spans="1:15" ht="51.75" hidden="1" customHeight="1">
      <c r="A341" s="10" t="s">
        <v>83</v>
      </c>
      <c r="B341" s="3" t="s">
        <v>8</v>
      </c>
      <c r="C341" s="3" t="s">
        <v>25</v>
      </c>
      <c r="D341" s="3" t="s">
        <v>20</v>
      </c>
      <c r="E341" s="1" t="s">
        <v>92</v>
      </c>
      <c r="F341" s="3"/>
      <c r="G341" s="8">
        <v>0</v>
      </c>
      <c r="H341" s="9">
        <f>H342</f>
        <v>0</v>
      </c>
      <c r="I341" s="8">
        <f t="shared" si="19"/>
        <v>0</v>
      </c>
      <c r="J341" s="9">
        <f>J342</f>
        <v>0</v>
      </c>
      <c r="K341" s="8">
        <f t="shared" ref="K341:K364" si="22">I341+J341</f>
        <v>0</v>
      </c>
      <c r="L341" s="9">
        <f>L342</f>
        <v>0</v>
      </c>
      <c r="M341" s="8">
        <f t="shared" si="21"/>
        <v>0</v>
      </c>
      <c r="N341" s="8">
        <f>N342</f>
        <v>0</v>
      </c>
      <c r="O341" s="17">
        <v>0</v>
      </c>
    </row>
    <row r="342" spans="1:15" ht="54.75" hidden="1" customHeight="1">
      <c r="A342" s="2" t="s">
        <v>72</v>
      </c>
      <c r="B342" s="3" t="s">
        <v>8</v>
      </c>
      <c r="C342" s="3" t="s">
        <v>25</v>
      </c>
      <c r="D342" s="3" t="s">
        <v>20</v>
      </c>
      <c r="E342" s="1" t="s">
        <v>92</v>
      </c>
      <c r="F342" s="3">
        <v>600</v>
      </c>
      <c r="G342" s="8">
        <v>0</v>
      </c>
      <c r="H342" s="9"/>
      <c r="I342" s="8">
        <f t="shared" si="19"/>
        <v>0</v>
      </c>
      <c r="J342" s="9"/>
      <c r="K342" s="8">
        <f t="shared" si="22"/>
        <v>0</v>
      </c>
      <c r="L342" s="9"/>
      <c r="M342" s="8">
        <f t="shared" si="21"/>
        <v>0</v>
      </c>
      <c r="N342" s="8">
        <v>0</v>
      </c>
      <c r="O342" s="17">
        <v>0</v>
      </c>
    </row>
    <row r="343" spans="1:15" ht="45" hidden="1" customHeight="1">
      <c r="A343" s="10" t="s">
        <v>80</v>
      </c>
      <c r="B343" s="3" t="s">
        <v>8</v>
      </c>
      <c r="C343" s="3" t="s">
        <v>25</v>
      </c>
      <c r="D343" s="3" t="s">
        <v>20</v>
      </c>
      <c r="E343" s="1" t="s">
        <v>93</v>
      </c>
      <c r="F343" s="3"/>
      <c r="G343" s="8">
        <v>500</v>
      </c>
      <c r="H343" s="9">
        <f>H344</f>
        <v>0</v>
      </c>
      <c r="I343" s="8">
        <f t="shared" ref="I343:I364" si="23">G343+H343</f>
        <v>500</v>
      </c>
      <c r="J343" s="9">
        <f>J344</f>
        <v>-500</v>
      </c>
      <c r="K343" s="8">
        <f t="shared" si="22"/>
        <v>0</v>
      </c>
      <c r="L343" s="9">
        <f>L344</f>
        <v>0</v>
      </c>
      <c r="M343" s="8">
        <f t="shared" si="21"/>
        <v>0</v>
      </c>
      <c r="N343" s="8">
        <f>N344</f>
        <v>0</v>
      </c>
      <c r="O343" s="17">
        <v>0</v>
      </c>
    </row>
    <row r="344" spans="1:15" ht="53.25" hidden="1" customHeight="1">
      <c r="A344" s="2" t="s">
        <v>72</v>
      </c>
      <c r="B344" s="3" t="s">
        <v>8</v>
      </c>
      <c r="C344" s="3" t="s">
        <v>25</v>
      </c>
      <c r="D344" s="3" t="s">
        <v>20</v>
      </c>
      <c r="E344" s="1" t="s">
        <v>93</v>
      </c>
      <c r="F344" s="3">
        <v>600</v>
      </c>
      <c r="G344" s="8">
        <v>500</v>
      </c>
      <c r="H344" s="9"/>
      <c r="I344" s="8">
        <f t="shared" si="23"/>
        <v>500</v>
      </c>
      <c r="J344" s="9">
        <v>-500</v>
      </c>
      <c r="K344" s="8">
        <f t="shared" si="22"/>
        <v>0</v>
      </c>
      <c r="L344" s="9"/>
      <c r="M344" s="8">
        <f t="shared" si="21"/>
        <v>0</v>
      </c>
      <c r="N344" s="8">
        <v>0</v>
      </c>
      <c r="O344" s="17">
        <v>0</v>
      </c>
    </row>
    <row r="345" spans="1:15" ht="51.75" customHeight="1">
      <c r="A345" s="10" t="s">
        <v>94</v>
      </c>
      <c r="B345" s="3" t="s">
        <v>8</v>
      </c>
      <c r="C345" s="3" t="s">
        <v>25</v>
      </c>
      <c r="D345" s="3" t="s">
        <v>20</v>
      </c>
      <c r="E345" s="1" t="s">
        <v>95</v>
      </c>
      <c r="F345" s="3"/>
      <c r="G345" s="8">
        <v>352.50968</v>
      </c>
      <c r="H345" s="9">
        <f>H346+H347</f>
        <v>0</v>
      </c>
      <c r="I345" s="8">
        <f t="shared" si="23"/>
        <v>352.50968</v>
      </c>
      <c r="J345" s="9">
        <f>J346+J347</f>
        <v>300</v>
      </c>
      <c r="K345" s="8">
        <f t="shared" si="22"/>
        <v>652.50968</v>
      </c>
      <c r="L345" s="9">
        <f>L346+L347</f>
        <v>0</v>
      </c>
      <c r="M345" s="8">
        <f t="shared" si="21"/>
        <v>652.50968</v>
      </c>
      <c r="N345" s="8">
        <f>N346+N347</f>
        <v>24.259</v>
      </c>
      <c r="O345" s="17">
        <f t="shared" si="20"/>
        <v>3.7177992516524814</v>
      </c>
    </row>
    <row r="346" spans="1:15" ht="48.75" customHeight="1">
      <c r="A346" s="2" t="s">
        <v>33</v>
      </c>
      <c r="B346" s="3" t="s">
        <v>8</v>
      </c>
      <c r="C346" s="3" t="s">
        <v>25</v>
      </c>
      <c r="D346" s="3" t="s">
        <v>20</v>
      </c>
      <c r="E346" s="1" t="s">
        <v>95</v>
      </c>
      <c r="F346" s="3">
        <v>200</v>
      </c>
      <c r="G346" s="8">
        <v>309.416</v>
      </c>
      <c r="H346" s="9"/>
      <c r="I346" s="8">
        <f t="shared" si="23"/>
        <v>309.416</v>
      </c>
      <c r="J346" s="9">
        <v>300</v>
      </c>
      <c r="K346" s="8">
        <f t="shared" si="22"/>
        <v>609.41599999999994</v>
      </c>
      <c r="L346" s="9"/>
      <c r="M346" s="8">
        <f t="shared" si="21"/>
        <v>609.41599999999994</v>
      </c>
      <c r="N346" s="8">
        <v>10.259</v>
      </c>
      <c r="O346" s="17">
        <f t="shared" si="20"/>
        <v>1.6834149415177813</v>
      </c>
    </row>
    <row r="347" spans="1:15" ht="55.5" customHeight="1">
      <c r="A347" s="2" t="s">
        <v>72</v>
      </c>
      <c r="B347" s="3" t="s">
        <v>8</v>
      </c>
      <c r="C347" s="3" t="s">
        <v>25</v>
      </c>
      <c r="D347" s="3" t="s">
        <v>20</v>
      </c>
      <c r="E347" s="1" t="s">
        <v>95</v>
      </c>
      <c r="F347" s="3">
        <v>600</v>
      </c>
      <c r="G347" s="8">
        <v>43.093679999999999</v>
      </c>
      <c r="H347" s="9"/>
      <c r="I347" s="8">
        <f t="shared" si="23"/>
        <v>43.093679999999999</v>
      </c>
      <c r="J347" s="9"/>
      <c r="K347" s="8">
        <f t="shared" si="22"/>
        <v>43.093679999999999</v>
      </c>
      <c r="L347" s="9"/>
      <c r="M347" s="8">
        <f t="shared" si="21"/>
        <v>43.093679999999999</v>
      </c>
      <c r="N347" s="8">
        <v>14</v>
      </c>
      <c r="O347" s="17">
        <f t="shared" si="20"/>
        <v>32.487362416020169</v>
      </c>
    </row>
    <row r="348" spans="1:15" ht="53.25" customHeight="1">
      <c r="A348" s="2" t="s">
        <v>101</v>
      </c>
      <c r="B348" s="3" t="s">
        <v>8</v>
      </c>
      <c r="C348" s="3">
        <v>11</v>
      </c>
      <c r="D348" s="3" t="s">
        <v>26</v>
      </c>
      <c r="E348" s="1" t="s">
        <v>103</v>
      </c>
      <c r="F348" s="3"/>
      <c r="G348" s="8">
        <v>454.05</v>
      </c>
      <c r="H348" s="9">
        <f>H349+H350</f>
        <v>0</v>
      </c>
      <c r="I348" s="8">
        <f t="shared" si="23"/>
        <v>454.05</v>
      </c>
      <c r="J348" s="9">
        <f>J349+J350</f>
        <v>0</v>
      </c>
      <c r="K348" s="8">
        <f t="shared" si="22"/>
        <v>454.05</v>
      </c>
      <c r="L348" s="9">
        <f>L349+L350</f>
        <v>-6</v>
      </c>
      <c r="M348" s="8">
        <f t="shared" si="21"/>
        <v>448.05</v>
      </c>
      <c r="N348" s="8">
        <f>N349+N350</f>
        <v>97.93</v>
      </c>
      <c r="O348" s="17">
        <f t="shared" si="20"/>
        <v>21.856935609864973</v>
      </c>
    </row>
    <row r="349" spans="1:15" ht="85.5" customHeight="1">
      <c r="A349" s="2" t="s">
        <v>102</v>
      </c>
      <c r="B349" s="3" t="s">
        <v>8</v>
      </c>
      <c r="C349" s="3">
        <v>11</v>
      </c>
      <c r="D349" s="3" t="s">
        <v>26</v>
      </c>
      <c r="E349" s="1" t="s">
        <v>103</v>
      </c>
      <c r="F349" s="3">
        <v>100</v>
      </c>
      <c r="G349" s="8">
        <v>339.05</v>
      </c>
      <c r="H349" s="9"/>
      <c r="I349" s="8">
        <f t="shared" si="23"/>
        <v>339.05</v>
      </c>
      <c r="J349" s="9"/>
      <c r="K349" s="8">
        <f t="shared" si="22"/>
        <v>339.05</v>
      </c>
      <c r="L349" s="9">
        <v>-6</v>
      </c>
      <c r="M349" s="8">
        <f t="shared" si="21"/>
        <v>333.05</v>
      </c>
      <c r="N349" s="8">
        <v>64</v>
      </c>
      <c r="O349" s="17">
        <f t="shared" si="20"/>
        <v>19.21633388380123</v>
      </c>
    </row>
    <row r="350" spans="1:15" ht="53.25" customHeight="1">
      <c r="A350" s="2" t="s">
        <v>33</v>
      </c>
      <c r="B350" s="3" t="s">
        <v>8</v>
      </c>
      <c r="C350" s="3">
        <v>11</v>
      </c>
      <c r="D350" s="3" t="s">
        <v>26</v>
      </c>
      <c r="E350" s="1" t="s">
        <v>103</v>
      </c>
      <c r="F350" s="3">
        <v>200</v>
      </c>
      <c r="G350" s="8">
        <v>115</v>
      </c>
      <c r="H350" s="9"/>
      <c r="I350" s="8">
        <f t="shared" si="23"/>
        <v>115</v>
      </c>
      <c r="J350" s="9"/>
      <c r="K350" s="8">
        <f t="shared" si="22"/>
        <v>115</v>
      </c>
      <c r="L350" s="9"/>
      <c r="M350" s="8">
        <f t="shared" si="21"/>
        <v>115</v>
      </c>
      <c r="N350" s="8">
        <v>33.93</v>
      </c>
      <c r="O350" s="17">
        <f t="shared" si="20"/>
        <v>29.504347826086956</v>
      </c>
    </row>
    <row r="351" spans="1:15" ht="47.25" customHeight="1">
      <c r="A351" s="10" t="s">
        <v>104</v>
      </c>
      <c r="B351" s="3" t="s">
        <v>8</v>
      </c>
      <c r="C351" s="3">
        <v>11</v>
      </c>
      <c r="D351" s="3" t="s">
        <v>26</v>
      </c>
      <c r="E351" s="1" t="s">
        <v>105</v>
      </c>
      <c r="F351" s="3"/>
      <c r="G351" s="8">
        <v>550</v>
      </c>
      <c r="H351" s="9">
        <f>H352+H353</f>
        <v>0</v>
      </c>
      <c r="I351" s="8">
        <f t="shared" si="23"/>
        <v>550</v>
      </c>
      <c r="J351" s="9">
        <f>J352+J353</f>
        <v>0</v>
      </c>
      <c r="K351" s="8">
        <f t="shared" si="22"/>
        <v>550</v>
      </c>
      <c r="L351" s="9">
        <f>L352+L353+L354</f>
        <v>6</v>
      </c>
      <c r="M351" s="8">
        <f t="shared" si="21"/>
        <v>556</v>
      </c>
      <c r="N351" s="8">
        <f>N352+N353+N354</f>
        <v>226.66399999999999</v>
      </c>
      <c r="O351" s="17">
        <f t="shared" si="20"/>
        <v>40.766906474820139</v>
      </c>
    </row>
    <row r="352" spans="1:15" ht="88.5" customHeight="1">
      <c r="A352" s="2" t="s">
        <v>102</v>
      </c>
      <c r="B352" s="3" t="s">
        <v>8</v>
      </c>
      <c r="C352" s="3">
        <v>11</v>
      </c>
      <c r="D352" s="3" t="s">
        <v>26</v>
      </c>
      <c r="E352" s="1" t="s">
        <v>105</v>
      </c>
      <c r="F352" s="3">
        <v>100</v>
      </c>
      <c r="G352" s="8">
        <v>415</v>
      </c>
      <c r="H352" s="9"/>
      <c r="I352" s="8">
        <f t="shared" si="23"/>
        <v>415</v>
      </c>
      <c r="J352" s="9"/>
      <c r="K352" s="8">
        <f t="shared" si="22"/>
        <v>415</v>
      </c>
      <c r="L352" s="9"/>
      <c r="M352" s="8">
        <f t="shared" si="21"/>
        <v>415</v>
      </c>
      <c r="N352" s="8">
        <v>184.2</v>
      </c>
      <c r="O352" s="17">
        <f t="shared" si="20"/>
        <v>44.385542168674696</v>
      </c>
    </row>
    <row r="353" spans="1:15" ht="52.5" customHeight="1">
      <c r="A353" s="2" t="s">
        <v>33</v>
      </c>
      <c r="B353" s="3" t="s">
        <v>8</v>
      </c>
      <c r="C353" s="3">
        <v>11</v>
      </c>
      <c r="D353" s="3" t="s">
        <v>26</v>
      </c>
      <c r="E353" s="1" t="s">
        <v>105</v>
      </c>
      <c r="F353" s="3">
        <v>200</v>
      </c>
      <c r="G353" s="8">
        <v>135</v>
      </c>
      <c r="H353" s="9"/>
      <c r="I353" s="8">
        <f t="shared" si="23"/>
        <v>135</v>
      </c>
      <c r="J353" s="9"/>
      <c r="K353" s="8">
        <f t="shared" si="22"/>
        <v>135</v>
      </c>
      <c r="L353" s="9"/>
      <c r="M353" s="8">
        <f t="shared" si="21"/>
        <v>135</v>
      </c>
      <c r="N353" s="8">
        <v>42.463999999999999</v>
      </c>
      <c r="O353" s="17">
        <f t="shared" si="20"/>
        <v>31.454814814814814</v>
      </c>
    </row>
    <row r="354" spans="1:15" ht="52.5" customHeight="1">
      <c r="A354" s="2" t="s">
        <v>34</v>
      </c>
      <c r="B354" s="3" t="s">
        <v>8</v>
      </c>
      <c r="C354" s="3">
        <v>11</v>
      </c>
      <c r="D354" s="3" t="s">
        <v>26</v>
      </c>
      <c r="E354" s="1" t="s">
        <v>105</v>
      </c>
      <c r="F354" s="3">
        <v>800</v>
      </c>
      <c r="G354" s="8"/>
      <c r="H354" s="9"/>
      <c r="I354" s="8"/>
      <c r="J354" s="9"/>
      <c r="K354" s="8">
        <v>0</v>
      </c>
      <c r="L354" s="9">
        <v>6</v>
      </c>
      <c r="M354" s="8">
        <f t="shared" si="21"/>
        <v>6</v>
      </c>
      <c r="N354" s="8">
        <v>0</v>
      </c>
      <c r="O354" s="17">
        <f t="shared" si="20"/>
        <v>0</v>
      </c>
    </row>
    <row r="355" spans="1:15" ht="50.25" customHeight="1">
      <c r="A355" s="10" t="s">
        <v>106</v>
      </c>
      <c r="B355" s="3" t="s">
        <v>8</v>
      </c>
      <c r="C355" s="3">
        <v>11</v>
      </c>
      <c r="D355" s="3" t="s">
        <v>26</v>
      </c>
      <c r="E355" s="1" t="s">
        <v>107</v>
      </c>
      <c r="F355" s="3"/>
      <c r="G355" s="8">
        <v>188.95</v>
      </c>
      <c r="H355" s="9">
        <f>H356+H357</f>
        <v>0</v>
      </c>
      <c r="I355" s="8">
        <f t="shared" si="23"/>
        <v>188.95</v>
      </c>
      <c r="J355" s="9">
        <f>J356+J357</f>
        <v>0</v>
      </c>
      <c r="K355" s="8">
        <f t="shared" si="22"/>
        <v>188.95</v>
      </c>
      <c r="L355" s="9">
        <f>L356+L357</f>
        <v>0</v>
      </c>
      <c r="M355" s="8">
        <f t="shared" si="21"/>
        <v>188.95</v>
      </c>
      <c r="N355" s="8">
        <f>N356+N357</f>
        <v>0</v>
      </c>
      <c r="O355" s="17">
        <f t="shared" si="20"/>
        <v>0</v>
      </c>
    </row>
    <row r="356" spans="1:15" ht="87.75" customHeight="1">
      <c r="A356" s="2" t="s">
        <v>102</v>
      </c>
      <c r="B356" s="3" t="s">
        <v>8</v>
      </c>
      <c r="C356" s="3">
        <v>11</v>
      </c>
      <c r="D356" s="3" t="s">
        <v>26</v>
      </c>
      <c r="E356" s="1" t="s">
        <v>107</v>
      </c>
      <c r="F356" s="3">
        <v>100</v>
      </c>
      <c r="G356" s="8">
        <v>163.95</v>
      </c>
      <c r="H356" s="9"/>
      <c r="I356" s="8">
        <f t="shared" si="23"/>
        <v>163.95</v>
      </c>
      <c r="J356" s="9"/>
      <c r="K356" s="8">
        <f t="shared" si="22"/>
        <v>163.95</v>
      </c>
      <c r="L356" s="9"/>
      <c r="M356" s="8">
        <f t="shared" si="21"/>
        <v>163.95</v>
      </c>
      <c r="N356" s="8">
        <v>0</v>
      </c>
      <c r="O356" s="17">
        <f t="shared" si="20"/>
        <v>0</v>
      </c>
    </row>
    <row r="357" spans="1:15" ht="52.5" customHeight="1">
      <c r="A357" s="2" t="s">
        <v>33</v>
      </c>
      <c r="B357" s="3" t="s">
        <v>8</v>
      </c>
      <c r="C357" s="3">
        <v>11</v>
      </c>
      <c r="D357" s="3" t="s">
        <v>26</v>
      </c>
      <c r="E357" s="1" t="s">
        <v>107</v>
      </c>
      <c r="F357" s="3">
        <v>200</v>
      </c>
      <c r="G357" s="8">
        <v>25</v>
      </c>
      <c r="H357" s="9"/>
      <c r="I357" s="8">
        <f t="shared" si="23"/>
        <v>25</v>
      </c>
      <c r="J357" s="9"/>
      <c r="K357" s="8">
        <f t="shared" si="22"/>
        <v>25</v>
      </c>
      <c r="L357" s="9"/>
      <c r="M357" s="8">
        <f t="shared" si="21"/>
        <v>25</v>
      </c>
      <c r="N357" s="8">
        <v>0</v>
      </c>
      <c r="O357" s="17">
        <f t="shared" si="20"/>
        <v>0</v>
      </c>
    </row>
    <row r="358" spans="1:15" ht="44.25" customHeight="1">
      <c r="A358" s="10" t="s">
        <v>96</v>
      </c>
      <c r="B358" s="3" t="s">
        <v>8</v>
      </c>
      <c r="C358" s="3">
        <v>12</v>
      </c>
      <c r="D358" s="3" t="s">
        <v>20</v>
      </c>
      <c r="E358" s="1" t="s">
        <v>98</v>
      </c>
      <c r="F358" s="3"/>
      <c r="G358" s="8">
        <v>1222.7625399999999</v>
      </c>
      <c r="H358" s="9">
        <f>H359</f>
        <v>0</v>
      </c>
      <c r="I358" s="8">
        <f t="shared" si="23"/>
        <v>1222.7625399999999</v>
      </c>
      <c r="J358" s="9">
        <f>J359</f>
        <v>0</v>
      </c>
      <c r="K358" s="8">
        <f t="shared" si="22"/>
        <v>1222.7625399999999</v>
      </c>
      <c r="L358" s="9">
        <f>L359</f>
        <v>0</v>
      </c>
      <c r="M358" s="8">
        <f t="shared" si="21"/>
        <v>1222.7625399999999</v>
      </c>
      <c r="N358" s="8">
        <f>N359</f>
        <v>315</v>
      </c>
      <c r="O358" s="17">
        <f t="shared" si="20"/>
        <v>25.761338746932829</v>
      </c>
    </row>
    <row r="359" spans="1:15" ht="48.75" customHeight="1">
      <c r="A359" s="2" t="s">
        <v>72</v>
      </c>
      <c r="B359" s="3" t="s">
        <v>8</v>
      </c>
      <c r="C359" s="3">
        <v>12</v>
      </c>
      <c r="D359" s="3" t="s">
        <v>20</v>
      </c>
      <c r="E359" s="1" t="s">
        <v>98</v>
      </c>
      <c r="F359" s="3">
        <v>600</v>
      </c>
      <c r="G359" s="8">
        <v>1222.7625399999999</v>
      </c>
      <c r="H359" s="9"/>
      <c r="I359" s="8">
        <f t="shared" si="23"/>
        <v>1222.7625399999999</v>
      </c>
      <c r="J359" s="9"/>
      <c r="K359" s="8">
        <f t="shared" si="22"/>
        <v>1222.7625399999999</v>
      </c>
      <c r="L359" s="9"/>
      <c r="M359" s="8">
        <f t="shared" si="21"/>
        <v>1222.7625399999999</v>
      </c>
      <c r="N359" s="8">
        <v>315</v>
      </c>
      <c r="O359" s="17">
        <f t="shared" si="20"/>
        <v>25.761338746932829</v>
      </c>
    </row>
    <row r="360" spans="1:15" ht="40.5" hidden="1" customHeight="1">
      <c r="A360" s="10" t="s">
        <v>99</v>
      </c>
      <c r="B360" s="3" t="s">
        <v>8</v>
      </c>
      <c r="C360" s="3">
        <v>12</v>
      </c>
      <c r="D360" s="3" t="s">
        <v>20</v>
      </c>
      <c r="E360" s="1" t="s">
        <v>100</v>
      </c>
      <c r="F360" s="3"/>
      <c r="G360" s="8">
        <v>0</v>
      </c>
      <c r="H360" s="9">
        <f>H361</f>
        <v>0</v>
      </c>
      <c r="I360" s="8">
        <f t="shared" si="23"/>
        <v>0</v>
      </c>
      <c r="J360" s="9">
        <f>J361</f>
        <v>0</v>
      </c>
      <c r="K360" s="8">
        <f t="shared" si="22"/>
        <v>0</v>
      </c>
      <c r="L360" s="9">
        <f>L361</f>
        <v>0</v>
      </c>
      <c r="M360" s="8">
        <f t="shared" si="21"/>
        <v>0</v>
      </c>
      <c r="N360" s="8">
        <f>N361</f>
        <v>0</v>
      </c>
      <c r="O360" s="17">
        <v>0</v>
      </c>
    </row>
    <row r="361" spans="1:15" ht="49.5" hidden="1" customHeight="1">
      <c r="A361" s="2" t="s">
        <v>72</v>
      </c>
      <c r="B361" s="3" t="s">
        <v>8</v>
      </c>
      <c r="C361" s="3">
        <v>12</v>
      </c>
      <c r="D361" s="3" t="s">
        <v>20</v>
      </c>
      <c r="E361" s="1" t="s">
        <v>100</v>
      </c>
      <c r="F361" s="3">
        <v>600</v>
      </c>
      <c r="G361" s="8">
        <v>0</v>
      </c>
      <c r="H361" s="9"/>
      <c r="I361" s="8">
        <f t="shared" si="23"/>
        <v>0</v>
      </c>
      <c r="J361" s="9"/>
      <c r="K361" s="8">
        <f t="shared" si="22"/>
        <v>0</v>
      </c>
      <c r="L361" s="9"/>
      <c r="M361" s="8">
        <f t="shared" si="21"/>
        <v>0</v>
      </c>
      <c r="N361" s="8">
        <v>0</v>
      </c>
      <c r="O361" s="17">
        <v>0</v>
      </c>
    </row>
    <row r="362" spans="1:15" ht="36.75" customHeight="1">
      <c r="A362" s="6" t="s">
        <v>14</v>
      </c>
      <c r="B362" s="7"/>
      <c r="C362" s="7"/>
      <c r="D362" s="7"/>
      <c r="E362" s="7"/>
      <c r="F362" s="7"/>
      <c r="G362" s="8">
        <v>498018.83066000004</v>
      </c>
      <c r="H362" s="9">
        <f>H11+H152+H166+H189+H291+H301</f>
        <v>4518.3458199999995</v>
      </c>
      <c r="I362" s="8">
        <f t="shared" si="23"/>
        <v>502537.17648000002</v>
      </c>
      <c r="J362" s="9">
        <f>J11+J152+J166+J189+J291+J301</f>
        <v>45084.434299999994</v>
      </c>
      <c r="K362" s="8">
        <f t="shared" si="22"/>
        <v>547621.61077999999</v>
      </c>
      <c r="L362" s="9">
        <f>L11+L152+L166+L189+L291+L301</f>
        <v>-8.6851900000000342</v>
      </c>
      <c r="M362" s="8">
        <f t="shared" si="21"/>
        <v>547612.92559</v>
      </c>
      <c r="N362" s="8">
        <f>N11+N152+N166+N189+N291+N301</f>
        <v>111540.27316</v>
      </c>
      <c r="O362" s="17">
        <f t="shared" si="20"/>
        <v>20.368451500633615</v>
      </c>
    </row>
    <row r="363" spans="1:15" ht="39" customHeight="1">
      <c r="A363" s="6" t="s">
        <v>7</v>
      </c>
      <c r="B363" s="7"/>
      <c r="C363" s="7"/>
      <c r="D363" s="7"/>
      <c r="E363" s="7"/>
      <c r="F363" s="7"/>
      <c r="G363" s="8">
        <v>293054.26107000001</v>
      </c>
      <c r="H363" s="9">
        <f>H12+H153+H167+H190+H292+H302</f>
        <v>4518.3458199999995</v>
      </c>
      <c r="I363" s="8">
        <f t="shared" si="23"/>
        <v>297572.60689</v>
      </c>
      <c r="J363" s="9">
        <f>J12+J153+J167+J190+J292+J302</f>
        <v>45084.434299999994</v>
      </c>
      <c r="K363" s="8">
        <f t="shared" si="22"/>
        <v>342657.04119000002</v>
      </c>
      <c r="L363" s="9">
        <f>L12+L153+L167+L190+L292+L302</f>
        <v>-8.6851900000000342</v>
      </c>
      <c r="M363" s="8">
        <f t="shared" si="21"/>
        <v>342648.35600000003</v>
      </c>
      <c r="N363" s="8">
        <f>N12+N153+N167+N190+N292+N302</f>
        <v>63075.576479999996</v>
      </c>
      <c r="O363" s="17">
        <f t="shared" si="20"/>
        <v>18.408253060464119</v>
      </c>
    </row>
    <row r="364" spans="1:15" ht="49.5" customHeight="1">
      <c r="A364" s="6" t="s">
        <v>13</v>
      </c>
      <c r="B364" s="7"/>
      <c r="C364" s="7"/>
      <c r="D364" s="7"/>
      <c r="E364" s="7"/>
      <c r="F364" s="7"/>
      <c r="G364" s="8">
        <v>204964.56959</v>
      </c>
      <c r="H364" s="9">
        <f>H13+H191</f>
        <v>0</v>
      </c>
      <c r="I364" s="8">
        <f t="shared" si="23"/>
        <v>204964.56959</v>
      </c>
      <c r="J364" s="9">
        <f>J13+J191</f>
        <v>0</v>
      </c>
      <c r="K364" s="8">
        <f t="shared" si="22"/>
        <v>204964.56959</v>
      </c>
      <c r="L364" s="9">
        <f>L13+L191</f>
        <v>0</v>
      </c>
      <c r="M364" s="8">
        <f t="shared" si="21"/>
        <v>204964.56959</v>
      </c>
      <c r="N364" s="8">
        <f>N13+N191</f>
        <v>48464.696679999994</v>
      </c>
      <c r="O364" s="17">
        <f t="shared" si="20"/>
        <v>23.645402118495966</v>
      </c>
    </row>
    <row r="365" spans="1:15" ht="31.5" customHeight="1"/>
  </sheetData>
  <mergeCells count="23">
    <mergeCell ref="M9:M10"/>
    <mergeCell ref="A9:A10"/>
    <mergeCell ref="C9:C10"/>
    <mergeCell ref="D9:D10"/>
    <mergeCell ref="E9:E10"/>
    <mergeCell ref="F9:F10"/>
    <mergeCell ref="J9:J10"/>
    <mergeCell ref="N9:N10"/>
    <mergeCell ref="O9:O10"/>
    <mergeCell ref="A1:O1"/>
    <mergeCell ref="A2:O2"/>
    <mergeCell ref="A3:O3"/>
    <mergeCell ref="A4:O4"/>
    <mergeCell ref="A5:O5"/>
    <mergeCell ref="A6:O6"/>
    <mergeCell ref="A7:O7"/>
    <mergeCell ref="A8:O8"/>
    <mergeCell ref="K9:K10"/>
    <mergeCell ref="H9:H10"/>
    <mergeCell ref="I9:I10"/>
    <mergeCell ref="G9:G10"/>
    <mergeCell ref="B9:B10"/>
    <mergeCell ref="L9:L10"/>
  </mergeCells>
  <phoneticPr fontId="0" type="noConversion"/>
  <pageMargins left="0.70866141732283472" right="0" top="0.59055118110236227" bottom="0.39370078740157483" header="0" footer="0"/>
  <pageSetup paperSize="9" scale="75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1</cp:lastModifiedBy>
  <cp:lastPrinted>2020-04-17T11:33:54Z</cp:lastPrinted>
  <dcterms:created xsi:type="dcterms:W3CDTF">2003-11-25T12:37:58Z</dcterms:created>
  <dcterms:modified xsi:type="dcterms:W3CDTF">2020-04-17T11:33:58Z</dcterms:modified>
</cp:coreProperties>
</file>