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240" tabRatio="590"/>
  </bookViews>
  <sheets>
    <sheet name="результаты оценки 2021 год" sheetId="3" r:id="rId1"/>
  </sheets>
  <definedNames>
    <definedName name="_xlnm.Print_Titles" localSheetId="0">'результаты оценки 2021 год'!$A:$B,'результаты оценки 2021 год'!$2:$5</definedName>
    <definedName name="_xlnm.Print_Area" localSheetId="0">'результаты оценки 2021 год'!$A$1:$AV$17</definedName>
  </definedNames>
  <calcPr calcId="124519"/>
</workbook>
</file>

<file path=xl/calcChain.xml><?xml version="1.0" encoding="utf-8"?>
<calcChain xmlns="http://schemas.openxmlformats.org/spreadsheetml/2006/main">
  <c r="AR12" i="3"/>
  <c r="AU12" s="1"/>
  <c r="AV12" s="1"/>
  <c r="AR10"/>
  <c r="AU10" s="1"/>
  <c r="AV10" s="1"/>
  <c r="AR7"/>
  <c r="AU7" s="1"/>
  <c r="AV7" s="1"/>
  <c r="AR11"/>
  <c r="AR9"/>
  <c r="AU9" s="1"/>
  <c r="AV9" s="1"/>
  <c r="AR8"/>
  <c r="AU8" s="1"/>
  <c r="AV8" s="1"/>
  <c r="AU11"/>
  <c r="AV11" s="1"/>
  <c r="AR6"/>
  <c r="AU6" s="1"/>
  <c r="AV6" s="1"/>
</calcChain>
</file>

<file path=xl/sharedStrings.xml><?xml version="1.0" encoding="utf-8"?>
<sst xmlns="http://schemas.openxmlformats.org/spreadsheetml/2006/main" count="68" uniqueCount="41">
  <si>
    <t>Код ГАБС</t>
  </si>
  <si>
    <t>Расчет оценки качества финансового менеджмента ГАБС</t>
  </si>
  <si>
    <t>Наименование ГАБС</t>
  </si>
  <si>
    <t>№ 
п/п</t>
  </si>
  <si>
    <t>Результаты оценки качества финансового менеджмента ГАБС по показателям качества финансового менеджмента за 2018 год</t>
  </si>
  <si>
    <t>*</t>
  </si>
  <si>
    <t>Уд.вес направления</t>
  </si>
  <si>
    <t xml:space="preserve">Уд.вес направления </t>
  </si>
  <si>
    <t>* - неоцениваемый показатель/направление</t>
  </si>
  <si>
    <t>№ п/п</t>
  </si>
  <si>
    <t>Финансовый отдел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</si>
  <si>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</si>
  <si>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>Отдел образования администрации г. Тейково</t>
  </si>
  <si>
    <t>Отдел социальной сферы администрации   городского округа  Тейково Ивановской области</t>
  </si>
  <si>
    <t>050</t>
  </si>
  <si>
    <t>056</t>
  </si>
  <si>
    <t>061</t>
  </si>
  <si>
    <t>062</t>
  </si>
  <si>
    <t>063</t>
  </si>
  <si>
    <t>064</t>
  </si>
  <si>
    <t>Отклонение фактического поступления налоговых и неналоговых доходов (за исключением невыясненных поступлений) бюджета по закрепленным за ГАБС видам доходов бюджета от первоначально прогнозируемого уровня (баллы)</t>
  </si>
  <si>
    <t>Количество изменений в сводную бюджетную роспись бюджета, внесенных по основаниям, установленным абзацем 3 пункта 3 статьи 217 Бюджетного Кодекса РФ, а также  в случае перераспределения бюджетных ассигнований между кодами классификации операций сектора государственного управления (баллы)</t>
  </si>
  <si>
    <t xml:space="preserve">Внесение изменений в решение городской Думы городского округа Тейково о бюджете на очередной финансовый год и плановый период (за исключением межбюджетных трансфертов) (баллы) </t>
  </si>
  <si>
    <t>Количество изменений, вносимых в утвержденные ГАБС муниципальные задания на оказание (выполнение) муниципальных услуг (работ) (баллы)</t>
  </si>
  <si>
    <t>Корректность указания правовых оснований  в реестрах расходных обязательств  (в количественном выражении) (баллы)</t>
  </si>
  <si>
    <t>Корректность указания правовых оснований в реестрах расходных обязательств (в денежном выражении) (баллы)</t>
  </si>
  <si>
    <t xml:space="preserve">Равномерность расходов ГАБС (баллы)                                                                             
</t>
  </si>
  <si>
    <t>Объем не исполненных на конец отчетного финансового года бюджетных ассигнований (баллы)</t>
  </si>
  <si>
    <t>Организация мониторинга заработной платы в муниципальных учреждениях, подведомственных ГАБС, по основному и руководящему составу (баллы)</t>
  </si>
  <si>
    <t>Проведение в течение финансового года мониторинга значений целевых показателей оказания муниципальных услуг (выполнения работ), закрепленных в муниципальных заданиях на оказание муниципальных услуг (выполнение работ) муниципальными учреждениями, подведомственными ГАБС (баллы)</t>
  </si>
  <si>
    <t>Сумма баллов по ГАБС</t>
  </si>
  <si>
    <t>Максимальное количество баллов</t>
  </si>
  <si>
    <t>Рейтинговая оценка качества финансового менеджмента
(максимальное значение - 5)</t>
  </si>
  <si>
    <t>Перечень услуг (работ), оказываемых (предоставляемых) подведомственными ГАБС муниципальными учреждениями за плату (баллы)</t>
  </si>
  <si>
    <t>Соблюдение сроков представления ГАБС годовой  отчетности (баллы)</t>
  </si>
  <si>
    <t>Уровень качества финансового менджмента (максимальное значение - 1)</t>
  </si>
  <si>
    <t>администрация городского округа Тейково Ивановской области</t>
  </si>
  <si>
    <t>городская Дума городского округа Тейково Ивановской области</t>
  </si>
  <si>
    <t>контрольно-счетная комиссия городского округа Тейково Ивановской области</t>
  </si>
  <si>
    <t>065</t>
  </si>
  <si>
    <t>Результаты оценки качества финансового менеджмента главных администраторов средств бюджета города Тейково за 2023 год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</si>
</sst>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u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9" fontId="8" fillId="0" borderId="0" applyFont="0" applyFill="0" applyBorder="0" applyAlignment="0" applyProtection="0"/>
    <xf numFmtId="4" fontId="11" fillId="7" borderId="6">
      <alignment horizontal="right" vertical="top" shrinkToFit="1"/>
    </xf>
    <xf numFmtId="0" fontId="12" fillId="0" borderId="0"/>
  </cellStyleXfs>
  <cellXfs count="87">
    <xf numFmtId="0" fontId="0" fillId="0" borderId="0" xfId="0"/>
    <xf numFmtId="0" fontId="0" fillId="0" borderId="0" xfId="0" applyBorder="1"/>
    <xf numFmtId="0" fontId="0" fillId="2" borderId="0" xfId="0" applyFill="1"/>
    <xf numFmtId="0" fontId="1" fillId="2" borderId="1" xfId="0" applyFont="1" applyFill="1" applyBorder="1" applyAlignment="1">
      <alignment vertical="center" wrapText="1"/>
    </xf>
    <xf numFmtId="0" fontId="4" fillId="0" borderId="0" xfId="0" applyFont="1"/>
    <xf numFmtId="0" fontId="0" fillId="2" borderId="0" xfId="0" applyFill="1" applyBorder="1"/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2" fontId="5" fillId="2" borderId="0" xfId="0" applyNumberFormat="1" applyFont="1" applyFill="1"/>
    <xf numFmtId="2" fontId="0" fillId="2" borderId="0" xfId="0" applyNumberFormat="1" applyFill="1"/>
    <xf numFmtId="2" fontId="3" fillId="4" borderId="1" xfId="0" applyNumberFormat="1" applyFont="1" applyFill="1" applyBorder="1" applyAlignment="1">
      <alignment horizontal="center" vertical="top" wrapText="1"/>
    </xf>
    <xf numFmtId="2" fontId="1" fillId="2" borderId="0" xfId="0" applyNumberFormat="1" applyFont="1" applyFill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0" fillId="6" borderId="0" xfId="0" applyFill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1" fillId="2" borderId="0" xfId="0" applyNumberFormat="1" applyFont="1" applyFill="1" applyBorder="1" applyAlignment="1">
      <alignment vertical="center"/>
    </xf>
    <xf numFmtId="2" fontId="1" fillId="3" borderId="0" xfId="0" applyNumberFormat="1" applyFont="1" applyFill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0" fontId="1" fillId="2" borderId="0" xfId="0" applyFont="1" applyFill="1" applyBorder="1"/>
    <xf numFmtId="0" fontId="1" fillId="0" borderId="0" xfId="0" applyFont="1" applyFill="1" applyBorder="1"/>
    <xf numFmtId="0" fontId="1" fillId="4" borderId="0" xfId="0" applyFont="1" applyFill="1" applyBorder="1"/>
    <xf numFmtId="164" fontId="1" fillId="4" borderId="0" xfId="0" applyNumberFormat="1" applyFont="1" applyFill="1" applyBorder="1"/>
    <xf numFmtId="164" fontId="0" fillId="2" borderId="0" xfId="0" applyNumberFormat="1" applyFill="1"/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164" fontId="1" fillId="0" borderId="0" xfId="0" applyNumberFormat="1" applyFont="1" applyFill="1" applyBorder="1"/>
    <xf numFmtId="2" fontId="5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/>
    <xf numFmtId="0" fontId="1" fillId="2" borderId="0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/>
    <xf numFmtId="0" fontId="1" fillId="2" borderId="4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7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" fillId="2" borderId="0" xfId="0" applyFont="1" applyFill="1" applyBorder="1" applyAlignment="1">
      <alignment vertical="center"/>
    </xf>
    <xf numFmtId="1" fontId="6" fillId="2" borderId="2" xfId="0" applyNumberFormat="1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0" fillId="0" borderId="1" xfId="0" applyBorder="1"/>
    <xf numFmtId="0" fontId="7" fillId="2" borderId="0" xfId="0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</cellXfs>
  <cellStyles count="5">
    <cellStyle name="xl24" xfId="4"/>
    <cellStyle name="xl64" xfId="3"/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7"/>
  <sheetViews>
    <sheetView tabSelected="1" view="pageBreakPreview" topLeftCell="A3" zoomScale="80" zoomScaleNormal="80" zoomScaleSheetLayoutView="80" zoomScalePageLayoutView="60" workbookViewId="0">
      <pane ySplit="2" topLeftCell="A5" activePane="bottomLeft" state="frozen"/>
      <selection activeCell="A3" sqref="A3"/>
      <selection pane="bottomLeft" activeCell="AV12" sqref="AV12"/>
    </sheetView>
  </sheetViews>
  <sheetFormatPr defaultRowHeight="15"/>
  <cols>
    <col min="1" max="1" width="2.85546875" style="2" customWidth="1"/>
    <col min="2" max="2" width="63.7109375" style="2" customWidth="1"/>
    <col min="3" max="3" width="6.5703125" style="2" customWidth="1"/>
    <col min="4" max="4" width="5" style="2" hidden="1" customWidth="1"/>
    <col min="5" max="5" width="6.140625" style="11" hidden="1" customWidth="1"/>
    <col min="6" max="6" width="5.28515625" style="2" customWidth="1"/>
    <col min="7" max="7" width="5.42578125" style="2" customWidth="1"/>
    <col min="8" max="8" width="4.5703125" style="2" customWidth="1"/>
    <col min="9" max="9" width="5.42578125" style="2" customWidth="1"/>
    <col min="10" max="10" width="5.140625" style="2" customWidth="1"/>
    <col min="11" max="11" width="5.7109375" style="2" customWidth="1"/>
    <col min="12" max="13" width="5.28515625" style="2" customWidth="1"/>
    <col min="14" max="14" width="5.140625" style="2" customWidth="1"/>
    <col min="15" max="15" width="5.5703125" style="2" customWidth="1"/>
    <col min="16" max="16" width="6.5703125" style="2" customWidth="1"/>
    <col min="17" max="17" width="5.85546875" style="2" customWidth="1"/>
    <col min="18" max="18" width="5.5703125" style="2" customWidth="1"/>
    <col min="19" max="19" width="5.42578125" style="2" customWidth="1"/>
    <col min="20" max="20" width="5.140625" style="2" customWidth="1"/>
    <col min="21" max="21" width="4.85546875" style="2" customWidth="1"/>
    <col min="22" max="22" width="5.42578125" style="2" customWidth="1"/>
    <col min="23" max="23" width="5.140625" style="2" customWidth="1"/>
    <col min="24" max="24" width="5.42578125" style="11" hidden="1" customWidth="1"/>
    <col min="25" max="25" width="5.42578125" style="2" customWidth="1"/>
    <col min="26" max="26" width="5.7109375" style="2" customWidth="1"/>
    <col min="27" max="27" width="6" style="2" customWidth="1"/>
    <col min="28" max="29" width="5.42578125" style="2" customWidth="1"/>
    <col min="30" max="30" width="5.5703125" style="2" customWidth="1"/>
    <col min="31" max="31" width="4.85546875" style="2" customWidth="1"/>
    <col min="32" max="32" width="6.140625" style="2" customWidth="1"/>
    <col min="33" max="33" width="5.28515625" style="2" customWidth="1"/>
    <col min="34" max="34" width="4.5703125" style="2" customWidth="1"/>
    <col min="35" max="35" width="5.28515625" style="2" customWidth="1"/>
    <col min="36" max="36" width="10.7109375" style="2" customWidth="1"/>
    <col min="37" max="37" width="5.42578125" style="2" customWidth="1"/>
    <col min="38" max="38" width="5.140625" style="2" customWidth="1"/>
    <col min="39" max="39" width="5.85546875" style="2" customWidth="1"/>
    <col min="40" max="40" width="4.7109375" style="2" hidden="1" customWidth="1"/>
    <col min="41" max="41" width="10.140625" style="2" customWidth="1"/>
    <col min="42" max="42" width="2.42578125" style="2" customWidth="1"/>
    <col min="43" max="43" width="1.42578125" style="2" customWidth="1"/>
    <col min="44" max="44" width="4.85546875" style="2" customWidth="1"/>
    <col min="45" max="45" width="5.7109375" style="2" customWidth="1"/>
    <col min="46" max="46" width="9.42578125" style="2" customWidth="1"/>
    <col min="47" max="47" width="12.28515625" style="2" customWidth="1"/>
    <col min="48" max="48" width="13" style="16" customWidth="1"/>
    <col min="49" max="49" width="7.7109375" style="2" customWidth="1"/>
  </cols>
  <sheetData>
    <row r="1" spans="1:49" s="1" customFormat="1" ht="18.75" hidden="1" customHeight="1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78"/>
      <c r="AO1" s="78"/>
      <c r="AP1" s="78"/>
      <c r="AQ1" s="78"/>
      <c r="AR1" s="78"/>
      <c r="AS1" s="78"/>
      <c r="AT1" s="78"/>
      <c r="AU1" s="78"/>
      <c r="AV1" s="78"/>
      <c r="AW1" s="5"/>
    </row>
    <row r="2" spans="1:49" ht="21" hidden="1" customHeight="1">
      <c r="A2" s="56" t="s">
        <v>3</v>
      </c>
      <c r="B2" s="57"/>
      <c r="C2" s="56" t="s">
        <v>0</v>
      </c>
      <c r="D2" s="47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80"/>
      <c r="AO2" s="80"/>
      <c r="AP2" s="80"/>
      <c r="AQ2" s="80"/>
      <c r="AR2" s="51" t="s">
        <v>1</v>
      </c>
      <c r="AS2" s="52"/>
      <c r="AT2" s="52"/>
      <c r="AU2" s="52"/>
      <c r="AV2" s="53"/>
    </row>
    <row r="3" spans="1:49" ht="30.75" customHeight="1">
      <c r="A3" s="82" t="s">
        <v>40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54"/>
      <c r="AS3" s="54"/>
      <c r="AT3" s="54"/>
      <c r="AU3" s="54"/>
      <c r="AV3" s="55"/>
    </row>
    <row r="4" spans="1:49" ht="25.5" customHeight="1">
      <c r="A4" s="59"/>
      <c r="B4" s="59"/>
      <c r="C4" s="60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60"/>
      <c r="AL4" s="60"/>
      <c r="AM4" s="60"/>
      <c r="AN4" s="60"/>
      <c r="AO4" s="60"/>
      <c r="AP4" s="60"/>
      <c r="AQ4" s="60"/>
      <c r="AR4" s="84" t="s">
        <v>1</v>
      </c>
      <c r="AS4" s="84"/>
      <c r="AT4" s="84"/>
      <c r="AU4" s="84"/>
      <c r="AV4" s="84"/>
    </row>
    <row r="5" spans="1:49" s="4" customFormat="1" ht="287.25" customHeight="1">
      <c r="A5" s="3" t="s">
        <v>9</v>
      </c>
      <c r="B5" s="61" t="s">
        <v>2</v>
      </c>
      <c r="C5" s="28" t="s">
        <v>0</v>
      </c>
      <c r="D5" s="28"/>
      <c r="E5" s="62" t="s">
        <v>7</v>
      </c>
      <c r="F5" s="73" t="s">
        <v>20</v>
      </c>
      <c r="G5" s="77"/>
      <c r="H5" s="77"/>
      <c r="I5" s="73" t="s">
        <v>21</v>
      </c>
      <c r="J5" s="73"/>
      <c r="K5" s="73"/>
      <c r="L5" s="73" t="s">
        <v>22</v>
      </c>
      <c r="M5" s="73"/>
      <c r="N5" s="73"/>
      <c r="O5" s="73" t="s">
        <v>23</v>
      </c>
      <c r="P5" s="73"/>
      <c r="Q5" s="73"/>
      <c r="R5" s="73" t="s">
        <v>24</v>
      </c>
      <c r="S5" s="73"/>
      <c r="T5" s="73"/>
      <c r="U5" s="73" t="s">
        <v>25</v>
      </c>
      <c r="V5" s="73"/>
      <c r="W5" s="73"/>
      <c r="X5" s="12" t="s">
        <v>7</v>
      </c>
      <c r="Y5" s="73" t="s">
        <v>26</v>
      </c>
      <c r="Z5" s="73"/>
      <c r="AA5" s="73"/>
      <c r="AB5" s="73" t="s">
        <v>27</v>
      </c>
      <c r="AC5" s="73"/>
      <c r="AD5" s="73"/>
      <c r="AE5" s="73" t="s">
        <v>28</v>
      </c>
      <c r="AF5" s="73"/>
      <c r="AG5" s="73"/>
      <c r="AH5" s="73" t="s">
        <v>29</v>
      </c>
      <c r="AI5" s="73"/>
      <c r="AJ5" s="73"/>
      <c r="AK5" s="73" t="s">
        <v>33</v>
      </c>
      <c r="AL5" s="73"/>
      <c r="AM5" s="73"/>
      <c r="AN5" s="9" t="s">
        <v>6</v>
      </c>
      <c r="AO5" s="73" t="s">
        <v>34</v>
      </c>
      <c r="AP5" s="73"/>
      <c r="AQ5" s="73"/>
      <c r="AR5" s="85" t="s">
        <v>30</v>
      </c>
      <c r="AS5" s="86"/>
      <c r="AT5" s="14" t="s">
        <v>31</v>
      </c>
      <c r="AU5" s="14" t="s">
        <v>35</v>
      </c>
      <c r="AV5" s="15" t="s">
        <v>32</v>
      </c>
      <c r="AW5" s="6"/>
    </row>
    <row r="6" spans="1:49" s="36" customFormat="1" ht="37.5">
      <c r="A6" s="40">
        <v>1</v>
      </c>
      <c r="B6" s="63" t="s">
        <v>36</v>
      </c>
      <c r="C6" s="41" t="s">
        <v>14</v>
      </c>
      <c r="D6" s="39" t="e">
        <v>#VALUE!</v>
      </c>
      <c r="E6" s="42">
        <v>0.3</v>
      </c>
      <c r="F6" s="74">
        <v>0</v>
      </c>
      <c r="G6" s="74"/>
      <c r="H6" s="74"/>
      <c r="I6" s="74">
        <v>2</v>
      </c>
      <c r="J6" s="74"/>
      <c r="K6" s="74"/>
      <c r="L6" s="74">
        <v>3</v>
      </c>
      <c r="M6" s="74"/>
      <c r="N6" s="74"/>
      <c r="O6" s="74">
        <v>0</v>
      </c>
      <c r="P6" s="74"/>
      <c r="Q6" s="74"/>
      <c r="R6" s="74">
        <v>5</v>
      </c>
      <c r="S6" s="74"/>
      <c r="T6" s="74"/>
      <c r="U6" s="74">
        <v>5</v>
      </c>
      <c r="V6" s="74"/>
      <c r="W6" s="74"/>
      <c r="X6" s="48">
        <v>0.3</v>
      </c>
      <c r="Y6" s="74">
        <v>0</v>
      </c>
      <c r="Z6" s="74"/>
      <c r="AA6" s="74"/>
      <c r="AB6" s="74">
        <v>5</v>
      </c>
      <c r="AC6" s="74"/>
      <c r="AD6" s="74"/>
      <c r="AE6" s="74">
        <v>5</v>
      </c>
      <c r="AF6" s="74"/>
      <c r="AG6" s="74"/>
      <c r="AH6" s="74">
        <v>5</v>
      </c>
      <c r="AI6" s="74"/>
      <c r="AJ6" s="74"/>
      <c r="AK6" s="74">
        <v>5</v>
      </c>
      <c r="AL6" s="74"/>
      <c r="AM6" s="74"/>
      <c r="AN6" s="48">
        <v>0.2</v>
      </c>
      <c r="AO6" s="74">
        <v>5</v>
      </c>
      <c r="AP6" s="74"/>
      <c r="AQ6" s="74"/>
      <c r="AR6" s="71">
        <f>F6+I6+L6+O6+R6+U6+Y6+AB6+AE6+AH6+AK6+AO6</f>
        <v>40</v>
      </c>
      <c r="AS6" s="72"/>
      <c r="AT6" s="43">
        <v>60</v>
      </c>
      <c r="AU6" s="49">
        <f>AR6/AT6</f>
        <v>0.66666666666666663</v>
      </c>
      <c r="AV6" s="50">
        <f>AU6*5</f>
        <v>3.333333333333333</v>
      </c>
      <c r="AW6" s="35"/>
    </row>
    <row r="7" spans="1:49" s="36" customFormat="1" ht="18.75">
      <c r="A7" s="40">
        <v>2</v>
      </c>
      <c r="B7" s="46" t="s">
        <v>10</v>
      </c>
      <c r="C7" s="41" t="s">
        <v>15</v>
      </c>
      <c r="D7" s="39">
        <v>1</v>
      </c>
      <c r="E7" s="42">
        <v>0.3</v>
      </c>
      <c r="F7" s="74" t="s">
        <v>5</v>
      </c>
      <c r="G7" s="74"/>
      <c r="H7" s="74"/>
      <c r="I7" s="74">
        <v>5</v>
      </c>
      <c r="J7" s="74"/>
      <c r="K7" s="74"/>
      <c r="L7" s="74">
        <v>4</v>
      </c>
      <c r="M7" s="74"/>
      <c r="N7" s="74"/>
      <c r="O7" s="74" t="s">
        <v>5</v>
      </c>
      <c r="P7" s="74"/>
      <c r="Q7" s="74"/>
      <c r="R7" s="74" t="s">
        <v>5</v>
      </c>
      <c r="S7" s="74"/>
      <c r="T7" s="74"/>
      <c r="U7" s="74" t="s">
        <v>5</v>
      </c>
      <c r="V7" s="74"/>
      <c r="W7" s="74"/>
      <c r="X7" s="48">
        <v>0.3</v>
      </c>
      <c r="Y7" s="74">
        <v>5</v>
      </c>
      <c r="Z7" s="74"/>
      <c r="AA7" s="74"/>
      <c r="AB7" s="74">
        <v>5</v>
      </c>
      <c r="AC7" s="74"/>
      <c r="AD7" s="74"/>
      <c r="AE7" s="74" t="s">
        <v>5</v>
      </c>
      <c r="AF7" s="74"/>
      <c r="AG7" s="74"/>
      <c r="AH7" s="74" t="s">
        <v>5</v>
      </c>
      <c r="AI7" s="74"/>
      <c r="AJ7" s="74"/>
      <c r="AK7" s="74" t="s">
        <v>5</v>
      </c>
      <c r="AL7" s="74"/>
      <c r="AM7" s="74"/>
      <c r="AN7" s="48">
        <v>0.2</v>
      </c>
      <c r="AO7" s="74">
        <v>5</v>
      </c>
      <c r="AP7" s="74"/>
      <c r="AQ7" s="74"/>
      <c r="AR7" s="71">
        <f>I7+L7+Y7+AB7+AO7</f>
        <v>24</v>
      </c>
      <c r="AS7" s="72"/>
      <c r="AT7" s="43">
        <v>25</v>
      </c>
      <c r="AU7" s="49">
        <f t="shared" ref="AU7:AU12" si="0">AR7/AT7</f>
        <v>0.96</v>
      </c>
      <c r="AV7" s="50">
        <f>AU7*5</f>
        <v>4.8</v>
      </c>
      <c r="AW7" s="35"/>
    </row>
    <row r="8" spans="1:49" s="36" customFormat="1" ht="61.5" customHeight="1">
      <c r="A8" s="40">
        <v>3</v>
      </c>
      <c r="B8" s="44" t="s">
        <v>11</v>
      </c>
      <c r="C8" s="41" t="s">
        <v>16</v>
      </c>
      <c r="D8" s="39" t="e">
        <v>#VALUE!</v>
      </c>
      <c r="E8" s="42">
        <v>0.3</v>
      </c>
      <c r="F8" s="74">
        <v>0</v>
      </c>
      <c r="G8" s="74"/>
      <c r="H8" s="74"/>
      <c r="I8" s="74">
        <v>4</v>
      </c>
      <c r="J8" s="74"/>
      <c r="K8" s="74"/>
      <c r="L8" s="74">
        <v>4</v>
      </c>
      <c r="M8" s="74"/>
      <c r="N8" s="74"/>
      <c r="O8" s="74" t="s">
        <v>5</v>
      </c>
      <c r="P8" s="74"/>
      <c r="Q8" s="74"/>
      <c r="R8" s="74" t="s">
        <v>5</v>
      </c>
      <c r="S8" s="74"/>
      <c r="T8" s="74"/>
      <c r="U8" s="74" t="s">
        <v>5</v>
      </c>
      <c r="V8" s="74"/>
      <c r="W8" s="74"/>
      <c r="X8" s="48">
        <v>0.3</v>
      </c>
      <c r="Y8" s="74">
        <v>0</v>
      </c>
      <c r="Z8" s="74"/>
      <c r="AA8" s="74"/>
      <c r="AB8" s="74">
        <v>5</v>
      </c>
      <c r="AC8" s="74"/>
      <c r="AD8" s="74"/>
      <c r="AE8" s="74" t="s">
        <v>5</v>
      </c>
      <c r="AF8" s="74"/>
      <c r="AG8" s="74"/>
      <c r="AH8" s="74" t="s">
        <v>5</v>
      </c>
      <c r="AI8" s="74"/>
      <c r="AJ8" s="74"/>
      <c r="AK8" s="74" t="s">
        <v>5</v>
      </c>
      <c r="AL8" s="74"/>
      <c r="AM8" s="74"/>
      <c r="AN8" s="48">
        <v>0.2</v>
      </c>
      <c r="AO8" s="74">
        <v>5</v>
      </c>
      <c r="AP8" s="74"/>
      <c r="AQ8" s="74"/>
      <c r="AR8" s="71">
        <f>F8+I8+L8+Y8+AB8+AO8</f>
        <v>18</v>
      </c>
      <c r="AS8" s="72"/>
      <c r="AT8" s="43">
        <v>30</v>
      </c>
      <c r="AU8" s="49">
        <f t="shared" si="0"/>
        <v>0.6</v>
      </c>
      <c r="AV8" s="50">
        <f t="shared" ref="AV8:AV12" si="1">AU8*5</f>
        <v>3</v>
      </c>
      <c r="AW8" s="35"/>
    </row>
    <row r="9" spans="1:49" s="36" customFormat="1" ht="18.75">
      <c r="A9" s="40">
        <v>4</v>
      </c>
      <c r="B9" s="44" t="s">
        <v>12</v>
      </c>
      <c r="C9" s="41" t="s">
        <v>17</v>
      </c>
      <c r="D9" s="39" t="e">
        <v>#VALUE!</v>
      </c>
      <c r="E9" s="42">
        <v>0.3</v>
      </c>
      <c r="F9" s="74" t="s">
        <v>5</v>
      </c>
      <c r="G9" s="74"/>
      <c r="H9" s="74"/>
      <c r="I9" s="74">
        <v>4</v>
      </c>
      <c r="J9" s="74"/>
      <c r="K9" s="74"/>
      <c r="L9" s="74">
        <v>4</v>
      </c>
      <c r="M9" s="74"/>
      <c r="N9" s="74"/>
      <c r="O9" s="74">
        <v>4</v>
      </c>
      <c r="P9" s="74"/>
      <c r="Q9" s="74"/>
      <c r="R9" s="74">
        <v>5</v>
      </c>
      <c r="S9" s="74"/>
      <c r="T9" s="74"/>
      <c r="U9" s="74">
        <v>5</v>
      </c>
      <c r="V9" s="74"/>
      <c r="W9" s="74"/>
      <c r="X9" s="48">
        <v>0.3</v>
      </c>
      <c r="Y9" s="74">
        <v>0</v>
      </c>
      <c r="Z9" s="74"/>
      <c r="AA9" s="74"/>
      <c r="AB9" s="74">
        <v>5</v>
      </c>
      <c r="AC9" s="74"/>
      <c r="AD9" s="74"/>
      <c r="AE9" s="74">
        <v>5</v>
      </c>
      <c r="AF9" s="74"/>
      <c r="AG9" s="74"/>
      <c r="AH9" s="74">
        <v>5</v>
      </c>
      <c r="AI9" s="74"/>
      <c r="AJ9" s="74"/>
      <c r="AK9" s="74">
        <v>5</v>
      </c>
      <c r="AL9" s="74"/>
      <c r="AM9" s="74"/>
      <c r="AN9" s="48">
        <v>0.2</v>
      </c>
      <c r="AO9" s="74">
        <v>0</v>
      </c>
      <c r="AP9" s="74"/>
      <c r="AQ9" s="74"/>
      <c r="AR9" s="71">
        <f>I9+L9+O9+R9+U9+Y9+AB9+AE9+AH9+AK9+AO9</f>
        <v>42</v>
      </c>
      <c r="AS9" s="72"/>
      <c r="AT9" s="43">
        <v>55</v>
      </c>
      <c r="AU9" s="49">
        <f t="shared" si="0"/>
        <v>0.76363636363636367</v>
      </c>
      <c r="AV9" s="50">
        <f t="shared" si="1"/>
        <v>3.8181818181818183</v>
      </c>
      <c r="AW9" s="35"/>
    </row>
    <row r="10" spans="1:49" s="36" customFormat="1" ht="37.5">
      <c r="A10" s="40">
        <v>5</v>
      </c>
      <c r="B10" s="44" t="s">
        <v>37</v>
      </c>
      <c r="C10" s="41" t="s">
        <v>18</v>
      </c>
      <c r="D10" s="39">
        <v>1</v>
      </c>
      <c r="E10" s="42">
        <v>0.3</v>
      </c>
      <c r="F10" s="74" t="s">
        <v>5</v>
      </c>
      <c r="G10" s="74"/>
      <c r="H10" s="74"/>
      <c r="I10" s="74">
        <v>4</v>
      </c>
      <c r="J10" s="74"/>
      <c r="K10" s="74"/>
      <c r="L10" s="74">
        <v>4</v>
      </c>
      <c r="M10" s="74"/>
      <c r="N10" s="74"/>
      <c r="O10" s="74" t="s">
        <v>5</v>
      </c>
      <c r="P10" s="74"/>
      <c r="Q10" s="74"/>
      <c r="R10" s="74">
        <v>5</v>
      </c>
      <c r="S10" s="74"/>
      <c r="T10" s="74"/>
      <c r="U10" s="74">
        <v>5</v>
      </c>
      <c r="V10" s="74"/>
      <c r="W10" s="74"/>
      <c r="X10" s="48">
        <v>0.3</v>
      </c>
      <c r="Y10" s="74">
        <v>0</v>
      </c>
      <c r="Z10" s="74"/>
      <c r="AA10" s="74"/>
      <c r="AB10" s="74">
        <v>5</v>
      </c>
      <c r="AC10" s="74"/>
      <c r="AD10" s="74"/>
      <c r="AE10" s="74" t="s">
        <v>5</v>
      </c>
      <c r="AF10" s="74"/>
      <c r="AG10" s="74"/>
      <c r="AH10" s="74" t="s">
        <v>5</v>
      </c>
      <c r="AI10" s="74"/>
      <c r="AJ10" s="74"/>
      <c r="AK10" s="74" t="s">
        <v>5</v>
      </c>
      <c r="AL10" s="74"/>
      <c r="AM10" s="74"/>
      <c r="AN10" s="48">
        <v>0.2</v>
      </c>
      <c r="AO10" s="74">
        <v>5</v>
      </c>
      <c r="AP10" s="74"/>
      <c r="AQ10" s="74"/>
      <c r="AR10" s="71">
        <f>I10+L10+R10+U10+Y10+AB10+AO10</f>
        <v>28</v>
      </c>
      <c r="AS10" s="72"/>
      <c r="AT10" s="43">
        <v>35</v>
      </c>
      <c r="AU10" s="49">
        <f t="shared" si="0"/>
        <v>0.8</v>
      </c>
      <c r="AV10" s="50">
        <f t="shared" si="1"/>
        <v>4</v>
      </c>
      <c r="AW10" s="35"/>
    </row>
    <row r="11" spans="1:49" s="38" customFormat="1" ht="37.5">
      <c r="A11" s="40">
        <v>6</v>
      </c>
      <c r="B11" s="45" t="s">
        <v>13</v>
      </c>
      <c r="C11" s="41" t="s">
        <v>19</v>
      </c>
      <c r="D11" s="39" t="e">
        <v>#VALUE!</v>
      </c>
      <c r="E11" s="42">
        <v>0.3</v>
      </c>
      <c r="F11" s="74" t="s">
        <v>5</v>
      </c>
      <c r="G11" s="74"/>
      <c r="H11" s="74"/>
      <c r="I11" s="75">
        <v>4</v>
      </c>
      <c r="J11" s="75"/>
      <c r="K11" s="75"/>
      <c r="L11" s="75">
        <v>4</v>
      </c>
      <c r="M11" s="75"/>
      <c r="N11" s="75"/>
      <c r="O11" s="75">
        <v>5</v>
      </c>
      <c r="P11" s="75"/>
      <c r="Q11" s="75"/>
      <c r="R11" s="74">
        <v>5</v>
      </c>
      <c r="S11" s="74"/>
      <c r="T11" s="74"/>
      <c r="U11" s="74">
        <v>5</v>
      </c>
      <c r="V11" s="74"/>
      <c r="W11" s="74"/>
      <c r="X11" s="48">
        <v>0.3</v>
      </c>
      <c r="Y11" s="75">
        <v>2</v>
      </c>
      <c r="Z11" s="75"/>
      <c r="AA11" s="75"/>
      <c r="AB11" s="65">
        <v>5</v>
      </c>
      <c r="AC11" s="66"/>
      <c r="AD11" s="67"/>
      <c r="AE11" s="75">
        <v>5</v>
      </c>
      <c r="AF11" s="75"/>
      <c r="AG11" s="75"/>
      <c r="AH11" s="75">
        <v>5</v>
      </c>
      <c r="AI11" s="75"/>
      <c r="AJ11" s="75"/>
      <c r="AK11" s="75">
        <v>5</v>
      </c>
      <c r="AL11" s="75"/>
      <c r="AM11" s="75"/>
      <c r="AN11" s="48">
        <v>0.2</v>
      </c>
      <c r="AO11" s="74">
        <v>5</v>
      </c>
      <c r="AP11" s="74"/>
      <c r="AQ11" s="74"/>
      <c r="AR11" s="71">
        <f>I11+L11+O11+R11+U11+Y11+AB11+AE11+AH11+AK11+AO11</f>
        <v>50</v>
      </c>
      <c r="AS11" s="72"/>
      <c r="AT11" s="43">
        <v>55</v>
      </c>
      <c r="AU11" s="49">
        <f t="shared" si="0"/>
        <v>0.90909090909090906</v>
      </c>
      <c r="AV11" s="50">
        <f t="shared" si="1"/>
        <v>4.545454545454545</v>
      </c>
      <c r="AW11" s="37"/>
    </row>
    <row r="12" spans="1:49" s="38" customFormat="1" ht="37.5">
      <c r="A12" s="40">
        <v>7</v>
      </c>
      <c r="B12" s="45" t="s">
        <v>38</v>
      </c>
      <c r="C12" s="41" t="s">
        <v>39</v>
      </c>
      <c r="D12" s="39"/>
      <c r="E12" s="42"/>
      <c r="F12" s="68" t="s">
        <v>5</v>
      </c>
      <c r="G12" s="69"/>
      <c r="H12" s="70"/>
      <c r="I12" s="65">
        <v>5</v>
      </c>
      <c r="J12" s="66"/>
      <c r="K12" s="67"/>
      <c r="L12" s="65">
        <v>4</v>
      </c>
      <c r="M12" s="66"/>
      <c r="N12" s="67"/>
      <c r="O12" s="65" t="s">
        <v>5</v>
      </c>
      <c r="P12" s="66"/>
      <c r="Q12" s="67"/>
      <c r="R12" s="68">
        <v>5</v>
      </c>
      <c r="S12" s="69"/>
      <c r="T12" s="70"/>
      <c r="U12" s="68">
        <v>5</v>
      </c>
      <c r="V12" s="69"/>
      <c r="W12" s="70"/>
      <c r="X12" s="48"/>
      <c r="Y12" s="65">
        <v>2</v>
      </c>
      <c r="Z12" s="66"/>
      <c r="AA12" s="67"/>
      <c r="AB12" s="65">
        <v>5</v>
      </c>
      <c r="AC12" s="66"/>
      <c r="AD12" s="67"/>
      <c r="AE12" s="65" t="s">
        <v>5</v>
      </c>
      <c r="AF12" s="66"/>
      <c r="AG12" s="67"/>
      <c r="AH12" s="65" t="s">
        <v>5</v>
      </c>
      <c r="AI12" s="66"/>
      <c r="AJ12" s="67"/>
      <c r="AK12" s="65" t="s">
        <v>5</v>
      </c>
      <c r="AL12" s="66"/>
      <c r="AM12" s="67"/>
      <c r="AN12" s="48"/>
      <c r="AO12" s="68">
        <v>5</v>
      </c>
      <c r="AP12" s="69"/>
      <c r="AQ12" s="70"/>
      <c r="AR12" s="71">
        <f>I12+L12+R12+U12+Y12+AB12+AO12</f>
        <v>31</v>
      </c>
      <c r="AS12" s="72"/>
      <c r="AT12" s="43">
        <v>35</v>
      </c>
      <c r="AU12" s="49">
        <f t="shared" si="0"/>
        <v>0.88571428571428568</v>
      </c>
      <c r="AV12" s="50">
        <f t="shared" si="1"/>
        <v>4.4285714285714288</v>
      </c>
      <c r="AW12" s="37"/>
    </row>
    <row r="13" spans="1:49">
      <c r="A13" s="64"/>
      <c r="B13" s="59" t="s">
        <v>8</v>
      </c>
      <c r="C13" s="19"/>
      <c r="D13" s="20"/>
      <c r="E13" s="21"/>
      <c r="F13" s="22"/>
      <c r="G13" s="22"/>
      <c r="H13" s="22"/>
      <c r="I13" s="23"/>
      <c r="J13" s="23"/>
      <c r="K13" s="23"/>
      <c r="L13" s="23"/>
      <c r="M13" s="23"/>
      <c r="N13" s="23"/>
      <c r="O13" s="27"/>
      <c r="P13" s="27"/>
      <c r="Q13" s="27"/>
      <c r="R13" s="23"/>
      <c r="S13" s="23"/>
      <c r="T13" s="23"/>
      <c r="U13" s="23"/>
      <c r="V13" s="23"/>
      <c r="W13" s="23"/>
      <c r="X13" s="25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4"/>
      <c r="AO13" s="23"/>
      <c r="AP13" s="23"/>
      <c r="AQ13" s="23"/>
      <c r="AR13" s="30"/>
      <c r="AS13" s="30"/>
      <c r="AT13" s="30"/>
      <c r="AU13" s="30"/>
      <c r="AV13" s="30"/>
      <c r="AW13" s="18"/>
    </row>
    <row r="14" spans="1:49" ht="14.25" customHeight="1">
      <c r="A14" s="81"/>
      <c r="B14" s="81"/>
      <c r="C14" s="19"/>
      <c r="D14" s="20"/>
      <c r="E14" s="21"/>
      <c r="F14" s="22"/>
      <c r="G14" s="22"/>
      <c r="H14" s="22"/>
      <c r="I14" s="23"/>
      <c r="J14" s="23"/>
      <c r="K14" s="23"/>
      <c r="L14" s="23"/>
      <c r="M14" s="23"/>
      <c r="N14" s="23"/>
      <c r="O14" s="34"/>
      <c r="P14" s="34"/>
      <c r="Q14" s="34"/>
      <c r="R14" s="23"/>
      <c r="S14" s="23"/>
      <c r="T14" s="23"/>
      <c r="U14" s="23"/>
      <c r="V14" s="23"/>
      <c r="W14" s="23"/>
      <c r="X14" s="25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4"/>
      <c r="AO14" s="23"/>
      <c r="AP14" s="23"/>
      <c r="AQ14" s="23"/>
      <c r="AR14" s="30"/>
      <c r="AS14" s="30"/>
      <c r="AT14" s="30"/>
      <c r="AU14" s="30"/>
      <c r="AV14" s="30"/>
      <c r="AW14" s="17"/>
    </row>
    <row r="15" spans="1:49">
      <c r="A15" s="7"/>
      <c r="C15" s="7"/>
      <c r="D15" s="7"/>
      <c r="E15" s="10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0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31"/>
      <c r="AS15" s="31"/>
      <c r="AT15" s="31"/>
      <c r="AU15" s="32"/>
      <c r="AV15" s="33"/>
    </row>
    <row r="16" spans="1:49" ht="12.75" customHeight="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8"/>
      <c r="W16" s="8"/>
      <c r="X16" s="13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32"/>
      <c r="AS16" s="32"/>
      <c r="AT16" s="32"/>
      <c r="AU16" s="32"/>
      <c r="AV16" s="33"/>
    </row>
    <row r="17" spans="44:48">
      <c r="AR17" s="26"/>
      <c r="AS17" s="26"/>
      <c r="AT17" s="26"/>
      <c r="AU17" s="26"/>
      <c r="AV17" s="2"/>
    </row>
  </sheetData>
  <mergeCells count="111">
    <mergeCell ref="AK6:AM6"/>
    <mergeCell ref="AK7:AM7"/>
    <mergeCell ref="AK8:AM8"/>
    <mergeCell ref="AK9:AM9"/>
    <mergeCell ref="AK10:AM10"/>
    <mergeCell ref="A3:AQ3"/>
    <mergeCell ref="AR4:AV4"/>
    <mergeCell ref="AR10:AS10"/>
    <mergeCell ref="AR11:AS11"/>
    <mergeCell ref="AR5:AS5"/>
    <mergeCell ref="AR6:AS6"/>
    <mergeCell ref="AR7:AS7"/>
    <mergeCell ref="AR8:AS8"/>
    <mergeCell ref="AR9:AS9"/>
    <mergeCell ref="AO11:AQ11"/>
    <mergeCell ref="AO6:AQ6"/>
    <mergeCell ref="AO7:AQ7"/>
    <mergeCell ref="AO8:AQ8"/>
    <mergeCell ref="AO9:AQ9"/>
    <mergeCell ref="AO10:AQ10"/>
    <mergeCell ref="AK11:AM11"/>
    <mergeCell ref="AE11:AG11"/>
    <mergeCell ref="AH6:AJ6"/>
    <mergeCell ref="AH7:AJ7"/>
    <mergeCell ref="AH8:AJ8"/>
    <mergeCell ref="AH9:AJ9"/>
    <mergeCell ref="AH10:AJ10"/>
    <mergeCell ref="AH11:AJ11"/>
    <mergeCell ref="AE6:AG6"/>
    <mergeCell ref="AE7:AG7"/>
    <mergeCell ref="AE8:AG8"/>
    <mergeCell ref="AE9:AG9"/>
    <mergeCell ref="AE10:AG10"/>
    <mergeCell ref="R6:T6"/>
    <mergeCell ref="R7:T7"/>
    <mergeCell ref="R8:T8"/>
    <mergeCell ref="R9:T9"/>
    <mergeCell ref="R10:T10"/>
    <mergeCell ref="Y11:AA11"/>
    <mergeCell ref="AB6:AD6"/>
    <mergeCell ref="AB7:AD7"/>
    <mergeCell ref="AB8:AD8"/>
    <mergeCell ref="AB9:AD9"/>
    <mergeCell ref="AB10:AD10"/>
    <mergeCell ref="AB11:AD11"/>
    <mergeCell ref="Y6:AA6"/>
    <mergeCell ref="Y7:AA7"/>
    <mergeCell ref="Y8:AA8"/>
    <mergeCell ref="Y9:AA9"/>
    <mergeCell ref="Y10:AA10"/>
    <mergeCell ref="A16:U16"/>
    <mergeCell ref="R5:T5"/>
    <mergeCell ref="U5:W5"/>
    <mergeCell ref="F5:H5"/>
    <mergeCell ref="AN1:AV1"/>
    <mergeCell ref="E2:AM2"/>
    <mergeCell ref="AN2:AQ2"/>
    <mergeCell ref="AB5:AD5"/>
    <mergeCell ref="AE5:AG5"/>
    <mergeCell ref="AH5:AJ5"/>
    <mergeCell ref="AK5:AM5"/>
    <mergeCell ref="A14:B14"/>
    <mergeCell ref="AO5:AQ5"/>
    <mergeCell ref="I5:K5"/>
    <mergeCell ref="L5:N5"/>
    <mergeCell ref="O5:Q5"/>
    <mergeCell ref="L8:N8"/>
    <mergeCell ref="L9:N9"/>
    <mergeCell ref="L10:N10"/>
    <mergeCell ref="L11:N11"/>
    <mergeCell ref="O6:Q6"/>
    <mergeCell ref="O7:Q7"/>
    <mergeCell ref="O8:Q8"/>
    <mergeCell ref="O9:Q9"/>
    <mergeCell ref="Y5:AA5"/>
    <mergeCell ref="F10:H10"/>
    <mergeCell ref="F11:H11"/>
    <mergeCell ref="I6:K6"/>
    <mergeCell ref="I7:K7"/>
    <mergeCell ref="I8:K8"/>
    <mergeCell ref="I9:K9"/>
    <mergeCell ref="I10:K10"/>
    <mergeCell ref="I11:K11"/>
    <mergeCell ref="F6:H6"/>
    <mergeCell ref="F7:H7"/>
    <mergeCell ref="F8:H8"/>
    <mergeCell ref="F9:H9"/>
    <mergeCell ref="O11:Q11"/>
    <mergeCell ref="L6:N6"/>
    <mergeCell ref="L7:N7"/>
    <mergeCell ref="O10:Q10"/>
    <mergeCell ref="R11:T11"/>
    <mergeCell ref="U6:W6"/>
    <mergeCell ref="U7:W7"/>
    <mergeCell ref="U8:W8"/>
    <mergeCell ref="U9:W9"/>
    <mergeCell ref="U10:W10"/>
    <mergeCell ref="U11:W11"/>
    <mergeCell ref="AK12:AM12"/>
    <mergeCell ref="AO12:AQ12"/>
    <mergeCell ref="AR12:AS12"/>
    <mergeCell ref="U12:W12"/>
    <mergeCell ref="Y12:AA12"/>
    <mergeCell ref="AB12:AD12"/>
    <mergeCell ref="AE12:AG12"/>
    <mergeCell ref="AH12:AJ12"/>
    <mergeCell ref="F12:H12"/>
    <mergeCell ref="I12:K12"/>
    <mergeCell ref="L12:N12"/>
    <mergeCell ref="O12:Q12"/>
    <mergeCell ref="R12:T12"/>
  </mergeCells>
  <pageMargins left="0.19685039370078741" right="0.19685039370078741" top="0.62992125984251968" bottom="0.74803149606299213" header="0.31496062992125984" footer="0.31496062992125984"/>
  <pageSetup paperSize="8" scale="6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результаты оценки 2021 год</vt:lpstr>
      <vt:lpstr>'результаты оценки 2021 год'!Заголовки_для_печати</vt:lpstr>
      <vt:lpstr>'результаты оценки 2021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Владимировна Коновалова</dc:creator>
  <cp:lastModifiedBy>1</cp:lastModifiedBy>
  <cp:lastPrinted>2022-03-18T07:18:54Z</cp:lastPrinted>
  <dcterms:created xsi:type="dcterms:W3CDTF">2013-04-15T08:45:32Z</dcterms:created>
  <dcterms:modified xsi:type="dcterms:W3CDTF">2024-03-18T07:31:43Z</dcterms:modified>
</cp:coreProperties>
</file>