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792" tabRatio="602"/>
  </bookViews>
  <sheets>
    <sheet name="Лист1" sheetId="1" r:id="rId1"/>
  </sheets>
  <definedNames>
    <definedName name="_xlnm._FilterDatabase" localSheetId="0" hidden="1">Лист1!#REF!</definedName>
  </definedNames>
  <calcPr calcId="124519"/>
</workbook>
</file>

<file path=xl/calcChain.xml><?xml version="1.0" encoding="utf-8"?>
<calcChain xmlns="http://schemas.openxmlformats.org/spreadsheetml/2006/main">
  <c r="S238" i="1"/>
  <c r="N238" l="1"/>
  <c r="S172" l="1"/>
  <c r="S171" s="1"/>
  <c r="T171" s="1"/>
  <c r="N172"/>
  <c r="T175"/>
  <c r="R175"/>
  <c r="O175"/>
  <c r="K175"/>
  <c r="S150"/>
  <c r="T150" s="1"/>
  <c r="N150"/>
  <c r="O150" s="1"/>
  <c r="T151"/>
  <c r="R150"/>
  <c r="R151"/>
  <c r="O151"/>
  <c r="K150"/>
  <c r="K151"/>
  <c r="S257"/>
  <c r="T257" s="1"/>
  <c r="N257"/>
  <c r="O257" s="1"/>
  <c r="T258"/>
  <c r="R257"/>
  <c r="R258"/>
  <c r="O258"/>
  <c r="K257"/>
  <c r="K258"/>
  <c r="S365"/>
  <c r="S363"/>
  <c r="T363" s="1"/>
  <c r="S360"/>
  <c r="T360" s="1"/>
  <c r="S356"/>
  <c r="S353"/>
  <c r="S350"/>
  <c r="T350" s="1"/>
  <c r="S348"/>
  <c r="T348" s="1"/>
  <c r="S346"/>
  <c r="S344"/>
  <c r="S342"/>
  <c r="T342" s="1"/>
  <c r="S340"/>
  <c r="T340" s="1"/>
  <c r="S338"/>
  <c r="S336"/>
  <c r="S334"/>
  <c r="T334" s="1"/>
  <c r="S332"/>
  <c r="T332" s="1"/>
  <c r="S330"/>
  <c r="S328"/>
  <c r="S326"/>
  <c r="T326" s="1"/>
  <c r="S324"/>
  <c r="T324" s="1"/>
  <c r="S322"/>
  <c r="S320"/>
  <c r="S318"/>
  <c r="T318" s="1"/>
  <c r="S316"/>
  <c r="T316" s="1"/>
  <c r="S314"/>
  <c r="S312"/>
  <c r="S308"/>
  <c r="T308" s="1"/>
  <c r="S304"/>
  <c r="S300"/>
  <c r="T300" s="1"/>
  <c r="S298"/>
  <c r="S297" s="1"/>
  <c r="S294"/>
  <c r="T294" s="1"/>
  <c r="S292"/>
  <c r="T292" s="1"/>
  <c r="S289"/>
  <c r="S287"/>
  <c r="S283"/>
  <c r="T283" s="1"/>
  <c r="S280"/>
  <c r="T280" s="1"/>
  <c r="S276"/>
  <c r="S273"/>
  <c r="S270"/>
  <c r="T270" s="1"/>
  <c r="S267"/>
  <c r="T267" s="1"/>
  <c r="S265"/>
  <c r="S263"/>
  <c r="S261"/>
  <c r="S259"/>
  <c r="T259" s="1"/>
  <c r="S255"/>
  <c r="S253"/>
  <c r="S251"/>
  <c r="S249"/>
  <c r="T249" s="1"/>
  <c r="S247"/>
  <c r="S245"/>
  <c r="S243"/>
  <c r="S241"/>
  <c r="T241" s="1"/>
  <c r="S239"/>
  <c r="S237"/>
  <c r="S193" s="1"/>
  <c r="S235"/>
  <c r="S233"/>
  <c r="T233" s="1"/>
  <c r="S231"/>
  <c r="S229"/>
  <c r="S227"/>
  <c r="S225"/>
  <c r="T225" s="1"/>
  <c r="S223"/>
  <c r="S221"/>
  <c r="S219"/>
  <c r="S217"/>
  <c r="T217" s="1"/>
  <c r="S215"/>
  <c r="S213"/>
  <c r="S211"/>
  <c r="S194" s="1"/>
  <c r="T194" s="1"/>
  <c r="S209"/>
  <c r="T209" s="1"/>
  <c r="S207"/>
  <c r="S205"/>
  <c r="S203"/>
  <c r="S201"/>
  <c r="T201" s="1"/>
  <c r="S199"/>
  <c r="S197"/>
  <c r="S195"/>
  <c r="S190"/>
  <c r="T190" s="1"/>
  <c r="S188"/>
  <c r="S186"/>
  <c r="S184"/>
  <c r="S181"/>
  <c r="T181" s="1"/>
  <c r="S179"/>
  <c r="S177"/>
  <c r="S168"/>
  <c r="S166"/>
  <c r="S164"/>
  <c r="T164" s="1"/>
  <c r="S160"/>
  <c r="S159" s="1"/>
  <c r="S156"/>
  <c r="T156" s="1"/>
  <c r="S154"/>
  <c r="S152"/>
  <c r="S148"/>
  <c r="S146"/>
  <c r="T146" s="1"/>
  <c r="S144"/>
  <c r="S142"/>
  <c r="S140"/>
  <c r="S138"/>
  <c r="T138" s="1"/>
  <c r="S136"/>
  <c r="S134"/>
  <c r="S131"/>
  <c r="S129"/>
  <c r="T129" s="1"/>
  <c r="S127"/>
  <c r="T127" s="1"/>
  <c r="S125"/>
  <c r="S120"/>
  <c r="S118"/>
  <c r="T118" s="1"/>
  <c r="S116"/>
  <c r="S113"/>
  <c r="S111"/>
  <c r="S109"/>
  <c r="T109" s="1"/>
  <c r="S107"/>
  <c r="T107" s="1"/>
  <c r="S105"/>
  <c r="S103"/>
  <c r="S101"/>
  <c r="T101" s="1"/>
  <c r="S99"/>
  <c r="T99" s="1"/>
  <c r="S97"/>
  <c r="S95"/>
  <c r="S93"/>
  <c r="T93" s="1"/>
  <c r="S91"/>
  <c r="T91" s="1"/>
  <c r="S89"/>
  <c r="S87"/>
  <c r="S85"/>
  <c r="T85" s="1"/>
  <c r="S83"/>
  <c r="T83" s="1"/>
  <c r="S81"/>
  <c r="S78"/>
  <c r="S76"/>
  <c r="S74"/>
  <c r="T74" s="1"/>
  <c r="S72"/>
  <c r="S70"/>
  <c r="S67"/>
  <c r="T67" s="1"/>
  <c r="S65"/>
  <c r="S63"/>
  <c r="T63" s="1"/>
  <c r="S61"/>
  <c r="S57"/>
  <c r="T57" s="1"/>
  <c r="S55"/>
  <c r="T55" s="1"/>
  <c r="S53"/>
  <c r="S51"/>
  <c r="S49"/>
  <c r="S45"/>
  <c r="S43"/>
  <c r="S40"/>
  <c r="S38"/>
  <c r="T38" s="1"/>
  <c r="S36"/>
  <c r="S34"/>
  <c r="S32"/>
  <c r="S30"/>
  <c r="T30" s="1"/>
  <c r="S28"/>
  <c r="S25"/>
  <c r="S20"/>
  <c r="S18"/>
  <c r="T19"/>
  <c r="T20"/>
  <c r="T21"/>
  <c r="T22"/>
  <c r="T23"/>
  <c r="T24"/>
  <c r="T25"/>
  <c r="T26"/>
  <c r="T27"/>
  <c r="T28"/>
  <c r="T29"/>
  <c r="T31"/>
  <c r="T32"/>
  <c r="T33"/>
  <c r="T34"/>
  <c r="T35"/>
  <c r="T36"/>
  <c r="T37"/>
  <c r="T39"/>
  <c r="T40"/>
  <c r="T41"/>
  <c r="T42"/>
  <c r="T43"/>
  <c r="T44"/>
  <c r="T45"/>
  <c r="T46"/>
  <c r="T47"/>
  <c r="T48"/>
  <c r="T50"/>
  <c r="T51"/>
  <c r="T52"/>
  <c r="T53"/>
  <c r="T54"/>
  <c r="T56"/>
  <c r="T58"/>
  <c r="T59"/>
  <c r="T60"/>
  <c r="T61"/>
  <c r="T62"/>
  <c r="T64"/>
  <c r="T65"/>
  <c r="T66"/>
  <c r="T68"/>
  <c r="T69"/>
  <c r="T70"/>
  <c r="T71"/>
  <c r="T72"/>
  <c r="T73"/>
  <c r="T75"/>
  <c r="T76"/>
  <c r="T77"/>
  <c r="T78"/>
  <c r="T79"/>
  <c r="T80"/>
  <c r="T81"/>
  <c r="T82"/>
  <c r="T84"/>
  <c r="T86"/>
  <c r="T87"/>
  <c r="T88"/>
  <c r="T89"/>
  <c r="T90"/>
  <c r="T92"/>
  <c r="T94"/>
  <c r="T95"/>
  <c r="T96"/>
  <c r="T97"/>
  <c r="T98"/>
  <c r="T100"/>
  <c r="T102"/>
  <c r="T103"/>
  <c r="T104"/>
  <c r="T105"/>
  <c r="T106"/>
  <c r="T108"/>
  <c r="T110"/>
  <c r="T111"/>
  <c r="T112"/>
  <c r="T113"/>
  <c r="T114"/>
  <c r="T115"/>
  <c r="T116"/>
  <c r="T117"/>
  <c r="T119"/>
  <c r="T120"/>
  <c r="T121"/>
  <c r="T122"/>
  <c r="T123"/>
  <c r="T124"/>
  <c r="T125"/>
  <c r="T126"/>
  <c r="T128"/>
  <c r="T130"/>
  <c r="T131"/>
  <c r="T132"/>
  <c r="T133"/>
  <c r="T134"/>
  <c r="T135"/>
  <c r="T136"/>
  <c r="T137"/>
  <c r="T139"/>
  <c r="T140"/>
  <c r="T141"/>
  <c r="T142"/>
  <c r="T143"/>
  <c r="T144"/>
  <c r="T145"/>
  <c r="T147"/>
  <c r="T148"/>
  <c r="T149"/>
  <c r="T152"/>
  <c r="T153"/>
  <c r="T154"/>
  <c r="T155"/>
  <c r="T157"/>
  <c r="T161"/>
  <c r="T162"/>
  <c r="T163"/>
  <c r="T165"/>
  <c r="T166"/>
  <c r="T167"/>
  <c r="T168"/>
  <c r="T169"/>
  <c r="T173"/>
  <c r="T174"/>
  <c r="T176"/>
  <c r="T177"/>
  <c r="T178"/>
  <c r="T179"/>
  <c r="T180"/>
  <c r="T182"/>
  <c r="T183"/>
  <c r="T184"/>
  <c r="T185"/>
  <c r="T186"/>
  <c r="T187"/>
  <c r="T188"/>
  <c r="T189"/>
  <c r="T191"/>
  <c r="T195"/>
  <c r="T196"/>
  <c r="T197"/>
  <c r="T198"/>
  <c r="T199"/>
  <c r="T200"/>
  <c r="T202"/>
  <c r="T203"/>
  <c r="T204"/>
  <c r="T205"/>
  <c r="T206"/>
  <c r="T207"/>
  <c r="T208"/>
  <c r="T210"/>
  <c r="T211"/>
  <c r="T212"/>
  <c r="T213"/>
  <c r="T214"/>
  <c r="T215"/>
  <c r="T216"/>
  <c r="T218"/>
  <c r="T219"/>
  <c r="T220"/>
  <c r="T221"/>
  <c r="T222"/>
  <c r="T223"/>
  <c r="T224"/>
  <c r="T226"/>
  <c r="T227"/>
  <c r="T228"/>
  <c r="T229"/>
  <c r="T230"/>
  <c r="T231"/>
  <c r="T232"/>
  <c r="T234"/>
  <c r="T235"/>
  <c r="T236"/>
  <c r="T238"/>
  <c r="T239"/>
  <c r="T240"/>
  <c r="T242"/>
  <c r="T243"/>
  <c r="T244"/>
  <c r="T245"/>
  <c r="T246"/>
  <c r="T247"/>
  <c r="T248"/>
  <c r="T250"/>
  <c r="T251"/>
  <c r="T252"/>
  <c r="T253"/>
  <c r="T254"/>
  <c r="T255"/>
  <c r="T256"/>
  <c r="T260"/>
  <c r="T261"/>
  <c r="T262"/>
  <c r="T263"/>
  <c r="T264"/>
  <c r="T265"/>
  <c r="T266"/>
  <c r="T268"/>
  <c r="T269"/>
  <c r="T271"/>
  <c r="T272"/>
  <c r="T273"/>
  <c r="T274"/>
  <c r="T275"/>
  <c r="T276"/>
  <c r="T277"/>
  <c r="T278"/>
  <c r="T279"/>
  <c r="T281"/>
  <c r="T282"/>
  <c r="T284"/>
  <c r="T285"/>
  <c r="T286"/>
  <c r="T287"/>
  <c r="T288"/>
  <c r="T289"/>
  <c r="T290"/>
  <c r="T291"/>
  <c r="T293"/>
  <c r="T295"/>
  <c r="T298"/>
  <c r="T299"/>
  <c r="T301"/>
  <c r="T302"/>
  <c r="T303"/>
  <c r="T304"/>
  <c r="T305"/>
  <c r="T309"/>
  <c r="T310"/>
  <c r="T311"/>
  <c r="T312"/>
  <c r="T313"/>
  <c r="T314"/>
  <c r="T315"/>
  <c r="T317"/>
  <c r="T319"/>
  <c r="T320"/>
  <c r="T321"/>
  <c r="T322"/>
  <c r="T323"/>
  <c r="T325"/>
  <c r="T327"/>
  <c r="T328"/>
  <c r="T329"/>
  <c r="T330"/>
  <c r="T331"/>
  <c r="T333"/>
  <c r="T335"/>
  <c r="T336"/>
  <c r="T337"/>
  <c r="T338"/>
  <c r="T339"/>
  <c r="T341"/>
  <c r="T343"/>
  <c r="T344"/>
  <c r="T345"/>
  <c r="T346"/>
  <c r="T347"/>
  <c r="T349"/>
  <c r="T351"/>
  <c r="T352"/>
  <c r="T353"/>
  <c r="T354"/>
  <c r="T355"/>
  <c r="T356"/>
  <c r="T357"/>
  <c r="T358"/>
  <c r="T359"/>
  <c r="T361"/>
  <c r="T362"/>
  <c r="T364"/>
  <c r="T365"/>
  <c r="T366"/>
  <c r="N365"/>
  <c r="N363"/>
  <c r="N360"/>
  <c r="N356"/>
  <c r="N353"/>
  <c r="N350"/>
  <c r="N348"/>
  <c r="N346"/>
  <c r="N344"/>
  <c r="N342"/>
  <c r="N340"/>
  <c r="N338"/>
  <c r="N336"/>
  <c r="N334"/>
  <c r="N332"/>
  <c r="N330"/>
  <c r="N328"/>
  <c r="N326"/>
  <c r="N324"/>
  <c r="N322"/>
  <c r="N320"/>
  <c r="N318"/>
  <c r="N316"/>
  <c r="N314"/>
  <c r="N312"/>
  <c r="N308"/>
  <c r="N307" s="1"/>
  <c r="N304"/>
  <c r="N300"/>
  <c r="N298"/>
  <c r="N297" s="1"/>
  <c r="N294"/>
  <c r="N292"/>
  <c r="N289"/>
  <c r="N287"/>
  <c r="N283"/>
  <c r="N280"/>
  <c r="N276"/>
  <c r="N273"/>
  <c r="N270"/>
  <c r="N267"/>
  <c r="N265"/>
  <c r="N263"/>
  <c r="N261"/>
  <c r="N259"/>
  <c r="N255"/>
  <c r="N253"/>
  <c r="N251"/>
  <c r="N249"/>
  <c r="N247"/>
  <c r="N245"/>
  <c r="N243"/>
  <c r="N241"/>
  <c r="N239"/>
  <c r="N237"/>
  <c r="N193" s="1"/>
  <c r="N235"/>
  <c r="N233"/>
  <c r="N231"/>
  <c r="N229"/>
  <c r="N227"/>
  <c r="N225"/>
  <c r="N223"/>
  <c r="N221"/>
  <c r="N219"/>
  <c r="N217"/>
  <c r="N215"/>
  <c r="N213"/>
  <c r="N211"/>
  <c r="N209"/>
  <c r="N207"/>
  <c r="N205"/>
  <c r="N203"/>
  <c r="N201"/>
  <c r="N199"/>
  <c r="N197"/>
  <c r="N195"/>
  <c r="N194"/>
  <c r="N190"/>
  <c r="N188"/>
  <c r="N186"/>
  <c r="N184"/>
  <c r="N181"/>
  <c r="N179"/>
  <c r="N177"/>
  <c r="N168"/>
  <c r="N166"/>
  <c r="N164"/>
  <c r="N160"/>
  <c r="N159" s="1"/>
  <c r="N156"/>
  <c r="N154"/>
  <c r="N152"/>
  <c r="N148"/>
  <c r="N146"/>
  <c r="N144"/>
  <c r="N142"/>
  <c r="N140"/>
  <c r="N138"/>
  <c r="N136"/>
  <c r="N134"/>
  <c r="N131"/>
  <c r="N129"/>
  <c r="N127"/>
  <c r="N125"/>
  <c r="N120"/>
  <c r="N118"/>
  <c r="N116"/>
  <c r="N113"/>
  <c r="N111"/>
  <c r="N109"/>
  <c r="N107"/>
  <c r="N105"/>
  <c r="N103"/>
  <c r="N101"/>
  <c r="N99"/>
  <c r="N97"/>
  <c r="N95"/>
  <c r="N93"/>
  <c r="N91"/>
  <c r="N89"/>
  <c r="N87"/>
  <c r="N85"/>
  <c r="N83"/>
  <c r="N81"/>
  <c r="N78"/>
  <c r="N76"/>
  <c r="N74"/>
  <c r="N72"/>
  <c r="N70"/>
  <c r="N67"/>
  <c r="N65"/>
  <c r="N63"/>
  <c r="N61"/>
  <c r="N57"/>
  <c r="O57" s="1"/>
  <c r="N55"/>
  <c r="N53"/>
  <c r="N51"/>
  <c r="N49"/>
  <c r="N45"/>
  <c r="N43"/>
  <c r="N40"/>
  <c r="N38"/>
  <c r="O38" s="1"/>
  <c r="N36"/>
  <c r="N34"/>
  <c r="N32"/>
  <c r="N30"/>
  <c r="O30" s="1"/>
  <c r="N28"/>
  <c r="N25"/>
  <c r="N20"/>
  <c r="N18"/>
  <c r="N17"/>
  <c r="N369" s="1"/>
  <c r="O369" s="1"/>
  <c r="O19"/>
  <c r="O20"/>
  <c r="O21"/>
  <c r="O22"/>
  <c r="O23"/>
  <c r="O24"/>
  <c r="O25"/>
  <c r="O26"/>
  <c r="O27"/>
  <c r="O28"/>
  <c r="O29"/>
  <c r="O31"/>
  <c r="O32"/>
  <c r="O33"/>
  <c r="O34"/>
  <c r="O35"/>
  <c r="O36"/>
  <c r="O37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2"/>
  <c r="O153"/>
  <c r="O154"/>
  <c r="O155"/>
  <c r="O156"/>
  <c r="O157"/>
  <c r="O160"/>
  <c r="O161"/>
  <c r="O162"/>
  <c r="O163"/>
  <c r="O164"/>
  <c r="O165"/>
  <c r="O166"/>
  <c r="O167"/>
  <c r="O168"/>
  <c r="O169"/>
  <c r="O172"/>
  <c r="O173"/>
  <c r="O174"/>
  <c r="O176"/>
  <c r="O177"/>
  <c r="O178"/>
  <c r="O179"/>
  <c r="O180"/>
  <c r="O181"/>
  <c r="O182"/>
  <c r="O183"/>
  <c r="O184"/>
  <c r="O185"/>
  <c r="O186"/>
  <c r="O187"/>
  <c r="O188"/>
  <c r="O189"/>
  <c r="O190"/>
  <c r="O191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8"/>
  <c r="O299"/>
  <c r="O300"/>
  <c r="O301"/>
  <c r="O302"/>
  <c r="O303"/>
  <c r="O304"/>
  <c r="O305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Q356"/>
  <c r="R356" s="1"/>
  <c r="J356"/>
  <c r="K356" s="1"/>
  <c r="R359"/>
  <c r="K359"/>
  <c r="Q113"/>
  <c r="J113"/>
  <c r="K113" s="1"/>
  <c r="R115"/>
  <c r="K115"/>
  <c r="Q193"/>
  <c r="J193"/>
  <c r="Q231"/>
  <c r="R231" s="1"/>
  <c r="J231"/>
  <c r="K231" s="1"/>
  <c r="R232"/>
  <c r="P231"/>
  <c r="P232"/>
  <c r="K232"/>
  <c r="I231"/>
  <c r="I232"/>
  <c r="Q365"/>
  <c r="Q363"/>
  <c r="R363" s="1"/>
  <c r="Q360"/>
  <c r="R360" s="1"/>
  <c r="Q353"/>
  <c r="Q350"/>
  <c r="R350" s="1"/>
  <c r="Q348"/>
  <c r="R348" s="1"/>
  <c r="Q346"/>
  <c r="Q344"/>
  <c r="Q342"/>
  <c r="R342" s="1"/>
  <c r="Q340"/>
  <c r="R340" s="1"/>
  <c r="Q338"/>
  <c r="Q336"/>
  <c r="Q334"/>
  <c r="R334" s="1"/>
  <c r="Q332"/>
  <c r="R332" s="1"/>
  <c r="Q330"/>
  <c r="Q328"/>
  <c r="Q326"/>
  <c r="R326" s="1"/>
  <c r="Q324"/>
  <c r="R324" s="1"/>
  <c r="Q322"/>
  <c r="Q320"/>
  <c r="Q318"/>
  <c r="R318" s="1"/>
  <c r="Q316"/>
  <c r="R316" s="1"/>
  <c r="Q314"/>
  <c r="Q312"/>
  <c r="Q308"/>
  <c r="R308" s="1"/>
  <c r="Q304"/>
  <c r="Q300"/>
  <c r="R300" s="1"/>
  <c r="Q298"/>
  <c r="Q297" s="1"/>
  <c r="Q294"/>
  <c r="R294" s="1"/>
  <c r="Q292"/>
  <c r="R292" s="1"/>
  <c r="Q289"/>
  <c r="Q287"/>
  <c r="Q283"/>
  <c r="R283" s="1"/>
  <c r="Q280"/>
  <c r="R280" s="1"/>
  <c r="Q276"/>
  <c r="Q273"/>
  <c r="Q270"/>
  <c r="R270" s="1"/>
  <c r="Q267"/>
  <c r="R267" s="1"/>
  <c r="Q265"/>
  <c r="Q263"/>
  <c r="Q261"/>
  <c r="Q259"/>
  <c r="R259" s="1"/>
  <c r="Q255"/>
  <c r="Q253"/>
  <c r="Q251"/>
  <c r="Q249"/>
  <c r="R249" s="1"/>
  <c r="Q247"/>
  <c r="Q245"/>
  <c r="Q243"/>
  <c r="Q241"/>
  <c r="R241" s="1"/>
  <c r="Q239"/>
  <c r="Q237"/>
  <c r="Q235"/>
  <c r="Q233"/>
  <c r="R233" s="1"/>
  <c r="Q229"/>
  <c r="Q227"/>
  <c r="Q225"/>
  <c r="Q223"/>
  <c r="R223" s="1"/>
  <c r="Q221"/>
  <c r="Q219"/>
  <c r="Q217"/>
  <c r="Q215"/>
  <c r="R215" s="1"/>
  <c r="Q213"/>
  <c r="Q211"/>
  <c r="Q209"/>
  <c r="Q207"/>
  <c r="R207" s="1"/>
  <c r="Q205"/>
  <c r="Q203"/>
  <c r="Q201"/>
  <c r="Q199"/>
  <c r="R199" s="1"/>
  <c r="Q197"/>
  <c r="Q195"/>
  <c r="Q194"/>
  <c r="R194" s="1"/>
  <c r="Q190"/>
  <c r="Q188"/>
  <c r="R188" s="1"/>
  <c r="Q186"/>
  <c r="Q184"/>
  <c r="Q181"/>
  <c r="Q179"/>
  <c r="R179" s="1"/>
  <c r="Q177"/>
  <c r="Q172"/>
  <c r="Q171" s="1"/>
  <c r="Q168"/>
  <c r="Q166"/>
  <c r="Q164"/>
  <c r="Q160"/>
  <c r="Q159" s="1"/>
  <c r="Q156"/>
  <c r="Q154"/>
  <c r="R154" s="1"/>
  <c r="Q152"/>
  <c r="Q148"/>
  <c r="Q146"/>
  <c r="Q144"/>
  <c r="R144" s="1"/>
  <c r="Q142"/>
  <c r="Q140"/>
  <c r="Q138"/>
  <c r="Q136"/>
  <c r="R136" s="1"/>
  <c r="Q134"/>
  <c r="Q131"/>
  <c r="Q129"/>
  <c r="Q127"/>
  <c r="R127" s="1"/>
  <c r="Q125"/>
  <c r="R125" s="1"/>
  <c r="Q120"/>
  <c r="Q118"/>
  <c r="Q116"/>
  <c r="R116" s="1"/>
  <c r="Q111"/>
  <c r="Q109"/>
  <c r="Q107"/>
  <c r="R107" s="1"/>
  <c r="Q105"/>
  <c r="Q103"/>
  <c r="Q101"/>
  <c r="Q99"/>
  <c r="R99" s="1"/>
  <c r="Q97"/>
  <c r="Q95"/>
  <c r="Q93"/>
  <c r="Q91"/>
  <c r="R91" s="1"/>
  <c r="Q89"/>
  <c r="Q87"/>
  <c r="Q85"/>
  <c r="Q83"/>
  <c r="R83" s="1"/>
  <c r="Q81"/>
  <c r="Q78"/>
  <c r="Q76"/>
  <c r="Q74"/>
  <c r="R74" s="1"/>
  <c r="Q72"/>
  <c r="R72" s="1"/>
  <c r="Q70"/>
  <c r="Q67"/>
  <c r="Q65"/>
  <c r="Q63"/>
  <c r="R63" s="1"/>
  <c r="Q61"/>
  <c r="Q57"/>
  <c r="Q55"/>
  <c r="R55" s="1"/>
  <c r="Q53"/>
  <c r="Q51"/>
  <c r="Q49"/>
  <c r="Q45"/>
  <c r="Q43"/>
  <c r="R43" s="1"/>
  <c r="Q40"/>
  <c r="Q38"/>
  <c r="Q36"/>
  <c r="R36" s="1"/>
  <c r="Q34"/>
  <c r="Q32"/>
  <c r="Q30"/>
  <c r="Q28"/>
  <c r="R28" s="1"/>
  <c r="Q25"/>
  <c r="Q20"/>
  <c r="R20" s="1"/>
  <c r="Q18"/>
  <c r="Q17"/>
  <c r="Q369" s="1"/>
  <c r="R369" s="1"/>
  <c r="R18"/>
  <c r="R19"/>
  <c r="R21"/>
  <c r="R22"/>
  <c r="R23"/>
  <c r="R24"/>
  <c r="R25"/>
  <c r="R26"/>
  <c r="R27"/>
  <c r="R29"/>
  <c r="R30"/>
  <c r="R31"/>
  <c r="R32"/>
  <c r="R33"/>
  <c r="R34"/>
  <c r="R35"/>
  <c r="R37"/>
  <c r="R38"/>
  <c r="R39"/>
  <c r="R40"/>
  <c r="R41"/>
  <c r="R42"/>
  <c r="R44"/>
  <c r="R45"/>
  <c r="R46"/>
  <c r="R47"/>
  <c r="R48"/>
  <c r="R49"/>
  <c r="R50"/>
  <c r="R51"/>
  <c r="R52"/>
  <c r="R53"/>
  <c r="R54"/>
  <c r="R56"/>
  <c r="R57"/>
  <c r="R58"/>
  <c r="R59"/>
  <c r="R60"/>
  <c r="R61"/>
  <c r="R62"/>
  <c r="R64"/>
  <c r="R65"/>
  <c r="R66"/>
  <c r="R67"/>
  <c r="R68"/>
  <c r="R69"/>
  <c r="R70"/>
  <c r="R71"/>
  <c r="R73"/>
  <c r="R75"/>
  <c r="R76"/>
  <c r="R77"/>
  <c r="R78"/>
  <c r="R79"/>
  <c r="R80"/>
  <c r="R81"/>
  <c r="R82"/>
  <c r="R84"/>
  <c r="R85"/>
  <c r="R86"/>
  <c r="R87"/>
  <c r="R88"/>
  <c r="R89"/>
  <c r="R90"/>
  <c r="R92"/>
  <c r="R93"/>
  <c r="R94"/>
  <c r="R95"/>
  <c r="R96"/>
  <c r="R97"/>
  <c r="R98"/>
  <c r="R100"/>
  <c r="R101"/>
  <c r="R102"/>
  <c r="R103"/>
  <c r="R104"/>
  <c r="R105"/>
  <c r="R106"/>
  <c r="R108"/>
  <c r="R109"/>
  <c r="R110"/>
  <c r="R111"/>
  <c r="R112"/>
  <c r="R113"/>
  <c r="R114"/>
  <c r="R117"/>
  <c r="R118"/>
  <c r="R119"/>
  <c r="R120"/>
  <c r="R121"/>
  <c r="R122"/>
  <c r="R123"/>
  <c r="R124"/>
  <c r="R126"/>
  <c r="R128"/>
  <c r="R129"/>
  <c r="R130"/>
  <c r="R131"/>
  <c r="R132"/>
  <c r="R133"/>
  <c r="R134"/>
  <c r="R135"/>
  <c r="R137"/>
  <c r="R138"/>
  <c r="R139"/>
  <c r="R140"/>
  <c r="R141"/>
  <c r="R142"/>
  <c r="R143"/>
  <c r="R145"/>
  <c r="R146"/>
  <c r="R147"/>
  <c r="R148"/>
  <c r="R149"/>
  <c r="R152"/>
  <c r="R153"/>
  <c r="R155"/>
  <c r="R156"/>
  <c r="R157"/>
  <c r="R160"/>
  <c r="R161"/>
  <c r="R162"/>
  <c r="R163"/>
  <c r="R164"/>
  <c r="R165"/>
  <c r="R166"/>
  <c r="R167"/>
  <c r="R168"/>
  <c r="R169"/>
  <c r="R172"/>
  <c r="R173"/>
  <c r="R174"/>
  <c r="R176"/>
  <c r="R177"/>
  <c r="R178"/>
  <c r="R180"/>
  <c r="R181"/>
  <c r="R182"/>
  <c r="R183"/>
  <c r="R184"/>
  <c r="R185"/>
  <c r="R186"/>
  <c r="R187"/>
  <c r="R189"/>
  <c r="R190"/>
  <c r="R191"/>
  <c r="R195"/>
  <c r="R196"/>
  <c r="R197"/>
  <c r="R198"/>
  <c r="R200"/>
  <c r="R201"/>
  <c r="R202"/>
  <c r="R203"/>
  <c r="R204"/>
  <c r="R205"/>
  <c r="R206"/>
  <c r="R208"/>
  <c r="R209"/>
  <c r="R210"/>
  <c r="R211"/>
  <c r="R212"/>
  <c r="R213"/>
  <c r="R214"/>
  <c r="R216"/>
  <c r="R217"/>
  <c r="R218"/>
  <c r="R219"/>
  <c r="R220"/>
  <c r="R221"/>
  <c r="R222"/>
  <c r="R224"/>
  <c r="R225"/>
  <c r="R226"/>
  <c r="R227"/>
  <c r="R228"/>
  <c r="R229"/>
  <c r="R230"/>
  <c r="R234"/>
  <c r="R235"/>
  <c r="R236"/>
  <c r="R237"/>
  <c r="R238"/>
  <c r="R239"/>
  <c r="R240"/>
  <c r="R242"/>
  <c r="R243"/>
  <c r="R244"/>
  <c r="R245"/>
  <c r="R246"/>
  <c r="R247"/>
  <c r="R248"/>
  <c r="R250"/>
  <c r="R251"/>
  <c r="R252"/>
  <c r="R253"/>
  <c r="R254"/>
  <c r="R255"/>
  <c r="R256"/>
  <c r="R260"/>
  <c r="R261"/>
  <c r="R262"/>
  <c r="R263"/>
  <c r="R264"/>
  <c r="R265"/>
  <c r="R266"/>
  <c r="R268"/>
  <c r="R269"/>
  <c r="R271"/>
  <c r="R272"/>
  <c r="R273"/>
  <c r="R274"/>
  <c r="R275"/>
  <c r="R276"/>
  <c r="R277"/>
  <c r="R278"/>
  <c r="R279"/>
  <c r="R281"/>
  <c r="R282"/>
  <c r="R284"/>
  <c r="R285"/>
  <c r="R286"/>
  <c r="R287"/>
  <c r="R288"/>
  <c r="R289"/>
  <c r="R290"/>
  <c r="R291"/>
  <c r="R293"/>
  <c r="R295"/>
  <c r="R298"/>
  <c r="R299"/>
  <c r="R301"/>
  <c r="R302"/>
  <c r="R303"/>
  <c r="R304"/>
  <c r="R305"/>
  <c r="R309"/>
  <c r="R310"/>
  <c r="R311"/>
  <c r="R312"/>
  <c r="R313"/>
  <c r="R314"/>
  <c r="R315"/>
  <c r="R317"/>
  <c r="R319"/>
  <c r="R320"/>
  <c r="R321"/>
  <c r="R322"/>
  <c r="R323"/>
  <c r="R325"/>
  <c r="R327"/>
  <c r="R328"/>
  <c r="R329"/>
  <c r="R330"/>
  <c r="R331"/>
  <c r="R333"/>
  <c r="R335"/>
  <c r="R336"/>
  <c r="R337"/>
  <c r="R338"/>
  <c r="R339"/>
  <c r="R341"/>
  <c r="R343"/>
  <c r="R344"/>
  <c r="R345"/>
  <c r="R346"/>
  <c r="R347"/>
  <c r="R349"/>
  <c r="R351"/>
  <c r="R352"/>
  <c r="R353"/>
  <c r="R354"/>
  <c r="R355"/>
  <c r="R357"/>
  <c r="R358"/>
  <c r="R361"/>
  <c r="R362"/>
  <c r="R364"/>
  <c r="R365"/>
  <c r="R366"/>
  <c r="J365"/>
  <c r="J363"/>
  <c r="K363" s="1"/>
  <c r="J360"/>
  <c r="K360" s="1"/>
  <c r="J353"/>
  <c r="J350"/>
  <c r="K350" s="1"/>
  <c r="J348"/>
  <c r="J346"/>
  <c r="J344"/>
  <c r="J342"/>
  <c r="K342" s="1"/>
  <c r="J340"/>
  <c r="J338"/>
  <c r="J336"/>
  <c r="J334"/>
  <c r="K334" s="1"/>
  <c r="J332"/>
  <c r="J330"/>
  <c r="J328"/>
  <c r="J326"/>
  <c r="K326" s="1"/>
  <c r="J324"/>
  <c r="J322"/>
  <c r="J320"/>
  <c r="J318"/>
  <c r="K318" s="1"/>
  <c r="J316"/>
  <c r="J314"/>
  <c r="J312"/>
  <c r="J308"/>
  <c r="J304"/>
  <c r="J300"/>
  <c r="J298"/>
  <c r="J297" s="1"/>
  <c r="J294"/>
  <c r="K294" s="1"/>
  <c r="J292"/>
  <c r="J289"/>
  <c r="J287"/>
  <c r="J283"/>
  <c r="K283" s="1"/>
  <c r="J280"/>
  <c r="J276"/>
  <c r="J273"/>
  <c r="K273" s="1"/>
  <c r="J270"/>
  <c r="K270" s="1"/>
  <c r="J267"/>
  <c r="K267" s="1"/>
  <c r="J265"/>
  <c r="J263"/>
  <c r="J261"/>
  <c r="K261" s="1"/>
  <c r="J259"/>
  <c r="K259" s="1"/>
  <c r="J255"/>
  <c r="J253"/>
  <c r="J251"/>
  <c r="K251" s="1"/>
  <c r="J249"/>
  <c r="K249" s="1"/>
  <c r="J247"/>
  <c r="J245"/>
  <c r="J243"/>
  <c r="K243" s="1"/>
  <c r="J241"/>
  <c r="K241" s="1"/>
  <c r="J239"/>
  <c r="J237"/>
  <c r="K237" s="1"/>
  <c r="J235"/>
  <c r="J233"/>
  <c r="J229"/>
  <c r="J227"/>
  <c r="K227" s="1"/>
  <c r="J225"/>
  <c r="J223"/>
  <c r="J221"/>
  <c r="J219"/>
  <c r="K219" s="1"/>
  <c r="J217"/>
  <c r="J215"/>
  <c r="J213"/>
  <c r="J211"/>
  <c r="K211" s="1"/>
  <c r="J209"/>
  <c r="J207"/>
  <c r="J205"/>
  <c r="J203"/>
  <c r="K203" s="1"/>
  <c r="J201"/>
  <c r="J199"/>
  <c r="J197"/>
  <c r="J195"/>
  <c r="K195" s="1"/>
  <c r="J190"/>
  <c r="K190" s="1"/>
  <c r="J188"/>
  <c r="J186"/>
  <c r="J184"/>
  <c r="J181"/>
  <c r="K181" s="1"/>
  <c r="J179"/>
  <c r="K179" s="1"/>
  <c r="J177"/>
  <c r="J172"/>
  <c r="J171"/>
  <c r="J170" s="1"/>
  <c r="K170" s="1"/>
  <c r="J168"/>
  <c r="J166"/>
  <c r="J164"/>
  <c r="K164" s="1"/>
  <c r="J160"/>
  <c r="J159" s="1"/>
  <c r="J156"/>
  <c r="K156" s="1"/>
  <c r="J154"/>
  <c r="K154" s="1"/>
  <c r="J152"/>
  <c r="J148"/>
  <c r="J146"/>
  <c r="K146" s="1"/>
  <c r="J144"/>
  <c r="K144" s="1"/>
  <c r="J142"/>
  <c r="J140"/>
  <c r="J138"/>
  <c r="K138" s="1"/>
  <c r="J136"/>
  <c r="K136" s="1"/>
  <c r="J134"/>
  <c r="J131"/>
  <c r="J129"/>
  <c r="J127"/>
  <c r="K127" s="1"/>
  <c r="J125"/>
  <c r="J120"/>
  <c r="J118"/>
  <c r="K118" s="1"/>
  <c r="J116"/>
  <c r="K116" s="1"/>
  <c r="J111"/>
  <c r="J109"/>
  <c r="K109" s="1"/>
  <c r="J107"/>
  <c r="K107" s="1"/>
  <c r="J105"/>
  <c r="J103"/>
  <c r="J101"/>
  <c r="K101" s="1"/>
  <c r="J99"/>
  <c r="K99" s="1"/>
  <c r="J97"/>
  <c r="J95"/>
  <c r="J93"/>
  <c r="K93" s="1"/>
  <c r="J91"/>
  <c r="K91" s="1"/>
  <c r="J89"/>
  <c r="J87"/>
  <c r="J85"/>
  <c r="K85" s="1"/>
  <c r="J83"/>
  <c r="K83" s="1"/>
  <c r="J81"/>
  <c r="J78"/>
  <c r="J76"/>
  <c r="J74"/>
  <c r="K74" s="1"/>
  <c r="J72"/>
  <c r="J70"/>
  <c r="J67"/>
  <c r="K67" s="1"/>
  <c r="J65"/>
  <c r="J63"/>
  <c r="J61"/>
  <c r="J57"/>
  <c r="K57" s="1"/>
  <c r="J55"/>
  <c r="K55" s="1"/>
  <c r="J53"/>
  <c r="J51"/>
  <c r="J49"/>
  <c r="J17" s="1"/>
  <c r="J45"/>
  <c r="J43"/>
  <c r="J40"/>
  <c r="J38"/>
  <c r="K38" s="1"/>
  <c r="J36"/>
  <c r="J34"/>
  <c r="J32"/>
  <c r="J30"/>
  <c r="K30" s="1"/>
  <c r="J28"/>
  <c r="J25"/>
  <c r="J20"/>
  <c r="J18"/>
  <c r="K19"/>
  <c r="K20"/>
  <c r="K21"/>
  <c r="K22"/>
  <c r="K23"/>
  <c r="K24"/>
  <c r="K25"/>
  <c r="K26"/>
  <c r="K27"/>
  <c r="K28"/>
  <c r="K29"/>
  <c r="K31"/>
  <c r="K32"/>
  <c r="K33"/>
  <c r="K34"/>
  <c r="K35"/>
  <c r="K36"/>
  <c r="K37"/>
  <c r="K39"/>
  <c r="K40"/>
  <c r="K41"/>
  <c r="K42"/>
  <c r="K43"/>
  <c r="K44"/>
  <c r="K45"/>
  <c r="K46"/>
  <c r="K47"/>
  <c r="K48"/>
  <c r="K50"/>
  <c r="K51"/>
  <c r="K52"/>
  <c r="K53"/>
  <c r="K54"/>
  <c r="K56"/>
  <c r="K58"/>
  <c r="K59"/>
  <c r="K60"/>
  <c r="K61"/>
  <c r="K62"/>
  <c r="K63"/>
  <c r="K64"/>
  <c r="K65"/>
  <c r="K66"/>
  <c r="K68"/>
  <c r="K69"/>
  <c r="K70"/>
  <c r="K71"/>
  <c r="K72"/>
  <c r="K73"/>
  <c r="K75"/>
  <c r="K76"/>
  <c r="K77"/>
  <c r="K78"/>
  <c r="K79"/>
  <c r="K80"/>
  <c r="K81"/>
  <c r="K82"/>
  <c r="K84"/>
  <c r="K86"/>
  <c r="K87"/>
  <c r="K88"/>
  <c r="K89"/>
  <c r="K90"/>
  <c r="K92"/>
  <c r="K94"/>
  <c r="K95"/>
  <c r="K96"/>
  <c r="K97"/>
  <c r="K98"/>
  <c r="K100"/>
  <c r="K102"/>
  <c r="K103"/>
  <c r="K104"/>
  <c r="K105"/>
  <c r="K106"/>
  <c r="K108"/>
  <c r="K110"/>
  <c r="K111"/>
  <c r="K112"/>
  <c r="K114"/>
  <c r="K117"/>
  <c r="K119"/>
  <c r="K120"/>
  <c r="K121"/>
  <c r="K122"/>
  <c r="K123"/>
  <c r="K124"/>
  <c r="K125"/>
  <c r="K126"/>
  <c r="K128"/>
  <c r="K129"/>
  <c r="K130"/>
  <c r="K131"/>
  <c r="K132"/>
  <c r="K133"/>
  <c r="K134"/>
  <c r="K135"/>
  <c r="K137"/>
  <c r="K139"/>
  <c r="K140"/>
  <c r="K141"/>
  <c r="K142"/>
  <c r="K143"/>
  <c r="K145"/>
  <c r="K147"/>
  <c r="K148"/>
  <c r="K149"/>
  <c r="K152"/>
  <c r="K153"/>
  <c r="K155"/>
  <c r="K157"/>
  <c r="K160"/>
  <c r="K161"/>
  <c r="K162"/>
  <c r="K163"/>
  <c r="K165"/>
  <c r="K166"/>
  <c r="K167"/>
  <c r="K168"/>
  <c r="K169"/>
  <c r="K171"/>
  <c r="K172"/>
  <c r="K173"/>
  <c r="K174"/>
  <c r="K176"/>
  <c r="K177"/>
  <c r="K178"/>
  <c r="K180"/>
  <c r="K182"/>
  <c r="K183"/>
  <c r="K184"/>
  <c r="K185"/>
  <c r="K186"/>
  <c r="K187"/>
  <c r="K188"/>
  <c r="K189"/>
  <c r="K191"/>
  <c r="K196"/>
  <c r="K197"/>
  <c r="K198"/>
  <c r="K199"/>
  <c r="K200"/>
  <c r="K201"/>
  <c r="K202"/>
  <c r="K204"/>
  <c r="K205"/>
  <c r="K206"/>
  <c r="K207"/>
  <c r="K208"/>
  <c r="K209"/>
  <c r="K210"/>
  <c r="K212"/>
  <c r="K213"/>
  <c r="K214"/>
  <c r="K215"/>
  <c r="K216"/>
  <c r="K217"/>
  <c r="K218"/>
  <c r="K220"/>
  <c r="K221"/>
  <c r="K222"/>
  <c r="K223"/>
  <c r="K224"/>
  <c r="K225"/>
  <c r="K226"/>
  <c r="K228"/>
  <c r="K229"/>
  <c r="K230"/>
  <c r="K233"/>
  <c r="K234"/>
  <c r="K235"/>
  <c r="K236"/>
  <c r="K238"/>
  <c r="K239"/>
  <c r="K240"/>
  <c r="K242"/>
  <c r="K244"/>
  <c r="K245"/>
  <c r="K246"/>
  <c r="K247"/>
  <c r="K248"/>
  <c r="K250"/>
  <c r="K252"/>
  <c r="K253"/>
  <c r="K254"/>
  <c r="K255"/>
  <c r="K256"/>
  <c r="K260"/>
  <c r="K262"/>
  <c r="K263"/>
  <c r="K264"/>
  <c r="K265"/>
  <c r="K266"/>
  <c r="K268"/>
  <c r="K269"/>
  <c r="K271"/>
  <c r="K272"/>
  <c r="K274"/>
  <c r="K275"/>
  <c r="K276"/>
  <c r="K277"/>
  <c r="K278"/>
  <c r="K279"/>
  <c r="K280"/>
  <c r="K281"/>
  <c r="K282"/>
  <c r="K284"/>
  <c r="K285"/>
  <c r="K286"/>
  <c r="K287"/>
  <c r="K288"/>
  <c r="K289"/>
  <c r="K290"/>
  <c r="K291"/>
  <c r="K292"/>
  <c r="K293"/>
  <c r="K295"/>
  <c r="K299"/>
  <c r="K300"/>
  <c r="K301"/>
  <c r="K302"/>
  <c r="K303"/>
  <c r="K304"/>
  <c r="K305"/>
  <c r="K308"/>
  <c r="K309"/>
  <c r="K310"/>
  <c r="K311"/>
  <c r="K312"/>
  <c r="K313"/>
  <c r="K314"/>
  <c r="K315"/>
  <c r="K316"/>
  <c r="K317"/>
  <c r="K319"/>
  <c r="K320"/>
  <c r="K321"/>
  <c r="K322"/>
  <c r="K323"/>
  <c r="K324"/>
  <c r="K325"/>
  <c r="K327"/>
  <c r="K328"/>
  <c r="K329"/>
  <c r="K330"/>
  <c r="K331"/>
  <c r="K332"/>
  <c r="K333"/>
  <c r="K335"/>
  <c r="K336"/>
  <c r="K337"/>
  <c r="K338"/>
  <c r="K339"/>
  <c r="K340"/>
  <c r="K341"/>
  <c r="K343"/>
  <c r="K344"/>
  <c r="K345"/>
  <c r="K346"/>
  <c r="K347"/>
  <c r="K348"/>
  <c r="K349"/>
  <c r="K351"/>
  <c r="K352"/>
  <c r="K353"/>
  <c r="K354"/>
  <c r="K355"/>
  <c r="K357"/>
  <c r="K358"/>
  <c r="K361"/>
  <c r="K362"/>
  <c r="K364"/>
  <c r="K365"/>
  <c r="K366"/>
  <c r="M16"/>
  <c r="H16"/>
  <c r="M118"/>
  <c r="P118" s="1"/>
  <c r="H118"/>
  <c r="I118" s="1"/>
  <c r="P119"/>
  <c r="I119"/>
  <c r="M191"/>
  <c r="S16" l="1"/>
  <c r="N16"/>
  <c r="N368" s="1"/>
  <c r="O368" s="1"/>
  <c r="N171"/>
  <c r="T237"/>
  <c r="S17"/>
  <c r="S15" s="1"/>
  <c r="O17"/>
  <c r="T172"/>
  <c r="N170"/>
  <c r="O170" s="1"/>
  <c r="O171"/>
  <c r="S296"/>
  <c r="T296" s="1"/>
  <c r="T297"/>
  <c r="S158"/>
  <c r="T158" s="1"/>
  <c r="T159"/>
  <c r="S192"/>
  <c r="T192" s="1"/>
  <c r="T193"/>
  <c r="T17"/>
  <c r="T49"/>
  <c r="S170"/>
  <c r="T170" s="1"/>
  <c r="S307"/>
  <c r="T160"/>
  <c r="T18"/>
  <c r="N15"/>
  <c r="O16"/>
  <c r="N296"/>
  <c r="O296" s="1"/>
  <c r="O297"/>
  <c r="N192"/>
  <c r="O192" s="1"/>
  <c r="O193"/>
  <c r="N306"/>
  <c r="O306" s="1"/>
  <c r="O307"/>
  <c r="N158"/>
  <c r="O158" s="1"/>
  <c r="O159"/>
  <c r="O18"/>
  <c r="J307"/>
  <c r="K307" s="1"/>
  <c r="J16"/>
  <c r="K16" s="1"/>
  <c r="Q296"/>
  <c r="R296" s="1"/>
  <c r="R297"/>
  <c r="R159"/>
  <c r="Q158"/>
  <c r="R158" s="1"/>
  <c r="R171"/>
  <c r="Q170"/>
  <c r="R170" s="1"/>
  <c r="Q192"/>
  <c r="R192" s="1"/>
  <c r="R193"/>
  <c r="Q16"/>
  <c r="Q307"/>
  <c r="R17"/>
  <c r="J306"/>
  <c r="K306" s="1"/>
  <c r="J158"/>
  <c r="K158" s="1"/>
  <c r="K159"/>
  <c r="J296"/>
  <c r="K296" s="1"/>
  <c r="K297"/>
  <c r="K17"/>
  <c r="J369"/>
  <c r="K369" s="1"/>
  <c r="K49"/>
  <c r="K298"/>
  <c r="K18"/>
  <c r="J194"/>
  <c r="K194" s="1"/>
  <c r="H238"/>
  <c r="S369" l="1"/>
  <c r="T369" s="1"/>
  <c r="T16"/>
  <c r="S368"/>
  <c r="T368" s="1"/>
  <c r="S306"/>
  <c r="T306" s="1"/>
  <c r="T307"/>
  <c r="T15"/>
  <c r="N367"/>
  <c r="O367" s="1"/>
  <c r="O15"/>
  <c r="J368"/>
  <c r="K368" s="1"/>
  <c r="J15"/>
  <c r="Q306"/>
  <c r="R306" s="1"/>
  <c r="R307"/>
  <c r="R16"/>
  <c r="Q15"/>
  <c r="Q368"/>
  <c r="R368" s="1"/>
  <c r="K15"/>
  <c r="J192"/>
  <c r="K192" s="1"/>
  <c r="K193"/>
  <c r="M235"/>
  <c r="P235" s="1"/>
  <c r="P236"/>
  <c r="H235"/>
  <c r="I235" s="1"/>
  <c r="I236"/>
  <c r="P16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6"/>
  <c r="P117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2"/>
  <c r="P153"/>
  <c r="P155"/>
  <c r="P156"/>
  <c r="P157"/>
  <c r="P158"/>
  <c r="P159"/>
  <c r="P160"/>
  <c r="P161"/>
  <c r="P162"/>
  <c r="P163"/>
  <c r="P164"/>
  <c r="P165"/>
  <c r="P166"/>
  <c r="P167"/>
  <c r="P168"/>
  <c r="P169"/>
  <c r="P172"/>
  <c r="P173"/>
  <c r="P174"/>
  <c r="P176"/>
  <c r="P177"/>
  <c r="P178"/>
  <c r="P179"/>
  <c r="P180"/>
  <c r="P181"/>
  <c r="P182"/>
  <c r="P183"/>
  <c r="P184"/>
  <c r="P185"/>
  <c r="P186"/>
  <c r="P187"/>
  <c r="P188"/>
  <c r="P189"/>
  <c r="P190"/>
  <c r="P191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4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60"/>
  <c r="P361"/>
  <c r="P362"/>
  <c r="P363"/>
  <c r="P364"/>
  <c r="P365"/>
  <c r="P366"/>
  <c r="I16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6"/>
  <c r="I117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6"/>
  <c r="I177"/>
  <c r="I178"/>
  <c r="I179"/>
  <c r="I180"/>
  <c r="I181"/>
  <c r="I182"/>
  <c r="I183"/>
  <c r="I184"/>
  <c r="I185"/>
  <c r="I186"/>
  <c r="I187"/>
  <c r="I188"/>
  <c r="I189"/>
  <c r="I190"/>
  <c r="I191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4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60"/>
  <c r="I262"/>
  <c r="I263"/>
  <c r="I264"/>
  <c r="I266"/>
  <c r="I267"/>
  <c r="I268"/>
  <c r="I269"/>
  <c r="I270"/>
  <c r="I271"/>
  <c r="I272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60"/>
  <c r="I361"/>
  <c r="I362"/>
  <c r="I363"/>
  <c r="I364"/>
  <c r="I365"/>
  <c r="I366"/>
  <c r="M365"/>
  <c r="M363"/>
  <c r="M360"/>
  <c r="M356"/>
  <c r="M353"/>
  <c r="M350"/>
  <c r="M348"/>
  <c r="M346"/>
  <c r="M344"/>
  <c r="M342"/>
  <c r="M340"/>
  <c r="M338"/>
  <c r="M336"/>
  <c r="M334"/>
  <c r="M332"/>
  <c r="M330"/>
  <c r="M328"/>
  <c r="M326"/>
  <c r="M324"/>
  <c r="M322"/>
  <c r="M320"/>
  <c r="M318"/>
  <c r="M316"/>
  <c r="M314"/>
  <c r="M312"/>
  <c r="M308"/>
  <c r="M307" s="1"/>
  <c r="M306" s="1"/>
  <c r="M304"/>
  <c r="M300"/>
  <c r="M298"/>
  <c r="M294"/>
  <c r="M292"/>
  <c r="M289"/>
  <c r="M287"/>
  <c r="M283"/>
  <c r="M280"/>
  <c r="M276"/>
  <c r="M273"/>
  <c r="M270"/>
  <c r="M267"/>
  <c r="M265"/>
  <c r="M263"/>
  <c r="M261"/>
  <c r="M259"/>
  <c r="M193" s="1"/>
  <c r="M255"/>
  <c r="M253"/>
  <c r="M251"/>
  <c r="M249"/>
  <c r="M247"/>
  <c r="M245"/>
  <c r="M243"/>
  <c r="M241"/>
  <c r="M239"/>
  <c r="M237"/>
  <c r="M233"/>
  <c r="P233" s="1"/>
  <c r="M229"/>
  <c r="M227"/>
  <c r="M225"/>
  <c r="M223"/>
  <c r="M221"/>
  <c r="M219"/>
  <c r="M217"/>
  <c r="M215"/>
  <c r="M213"/>
  <c r="M211"/>
  <c r="M209"/>
  <c r="M207"/>
  <c r="M205"/>
  <c r="M203"/>
  <c r="M201"/>
  <c r="M199"/>
  <c r="M197"/>
  <c r="M195"/>
  <c r="M190"/>
  <c r="M188"/>
  <c r="M186"/>
  <c r="M184"/>
  <c r="M181"/>
  <c r="M179"/>
  <c r="M177"/>
  <c r="M172"/>
  <c r="M168"/>
  <c r="M166"/>
  <c r="M164"/>
  <c r="M160"/>
  <c r="M156"/>
  <c r="M154"/>
  <c r="P154" s="1"/>
  <c r="M152"/>
  <c r="M148"/>
  <c r="M146"/>
  <c r="M144"/>
  <c r="M142"/>
  <c r="M140"/>
  <c r="M138"/>
  <c r="M136"/>
  <c r="M134"/>
  <c r="M131"/>
  <c r="M129"/>
  <c r="M127"/>
  <c r="M125"/>
  <c r="M120"/>
  <c r="M116"/>
  <c r="M113"/>
  <c r="M111"/>
  <c r="M109"/>
  <c r="M107"/>
  <c r="M105"/>
  <c r="M103"/>
  <c r="M101"/>
  <c r="M99"/>
  <c r="M97"/>
  <c r="M95"/>
  <c r="M93"/>
  <c r="M91"/>
  <c r="M89"/>
  <c r="M87"/>
  <c r="M85"/>
  <c r="M83"/>
  <c r="M81"/>
  <c r="M78"/>
  <c r="M76"/>
  <c r="M74"/>
  <c r="M72"/>
  <c r="M70"/>
  <c r="M67"/>
  <c r="M65"/>
  <c r="M63"/>
  <c r="M61"/>
  <c r="M57"/>
  <c r="M55"/>
  <c r="M53"/>
  <c r="M51"/>
  <c r="M49"/>
  <c r="M45"/>
  <c r="M43"/>
  <c r="M40"/>
  <c r="M38"/>
  <c r="M36"/>
  <c r="M34"/>
  <c r="M32"/>
  <c r="M30"/>
  <c r="M28"/>
  <c r="M25"/>
  <c r="M20"/>
  <c r="M18"/>
  <c r="H365"/>
  <c r="H363"/>
  <c r="H360"/>
  <c r="H356"/>
  <c r="H353"/>
  <c r="H350"/>
  <c r="H348"/>
  <c r="H346"/>
  <c r="H344"/>
  <c r="H342"/>
  <c r="H340"/>
  <c r="H338"/>
  <c r="H336"/>
  <c r="H334"/>
  <c r="H332"/>
  <c r="H330"/>
  <c r="H328"/>
  <c r="H326"/>
  <c r="H324"/>
  <c r="H322"/>
  <c r="H320"/>
  <c r="H318"/>
  <c r="H316"/>
  <c r="H314"/>
  <c r="H312"/>
  <c r="H308"/>
  <c r="H304"/>
  <c r="H300"/>
  <c r="H298"/>
  <c r="H294"/>
  <c r="H292"/>
  <c r="H289"/>
  <c r="H287"/>
  <c r="H283"/>
  <c r="H280"/>
  <c r="H276"/>
  <c r="H273"/>
  <c r="I273" s="1"/>
  <c r="H270"/>
  <c r="H267"/>
  <c r="H265"/>
  <c r="I265" s="1"/>
  <c r="H263"/>
  <c r="H261"/>
  <c r="I261" s="1"/>
  <c r="H259"/>
  <c r="I259" s="1"/>
  <c r="H255"/>
  <c r="H253"/>
  <c r="H251"/>
  <c r="H249"/>
  <c r="H247"/>
  <c r="H245"/>
  <c r="H243"/>
  <c r="H241"/>
  <c r="H239"/>
  <c r="H237"/>
  <c r="I237" s="1"/>
  <c r="H233"/>
  <c r="I233" s="1"/>
  <c r="H229"/>
  <c r="H227"/>
  <c r="H225"/>
  <c r="H223"/>
  <c r="H221"/>
  <c r="H219"/>
  <c r="H217"/>
  <c r="H215"/>
  <c r="H213"/>
  <c r="H211"/>
  <c r="H209"/>
  <c r="H207"/>
  <c r="H205"/>
  <c r="H203"/>
  <c r="H201"/>
  <c r="H199"/>
  <c r="H197"/>
  <c r="H195"/>
  <c r="H190"/>
  <c r="H188"/>
  <c r="H186"/>
  <c r="H184"/>
  <c r="H181"/>
  <c r="H179"/>
  <c r="H177"/>
  <c r="H172"/>
  <c r="H171" s="1"/>
  <c r="H170" s="1"/>
  <c r="H168"/>
  <c r="H166"/>
  <c r="H164"/>
  <c r="H160"/>
  <c r="H159" s="1"/>
  <c r="H158" s="1"/>
  <c r="H156"/>
  <c r="H154"/>
  <c r="H152"/>
  <c r="H148"/>
  <c r="H146"/>
  <c r="H144"/>
  <c r="H142"/>
  <c r="H140"/>
  <c r="H138"/>
  <c r="H136"/>
  <c r="H134"/>
  <c r="H131"/>
  <c r="H129"/>
  <c r="H127"/>
  <c r="H125"/>
  <c r="H120"/>
  <c r="H116"/>
  <c r="H113"/>
  <c r="H111"/>
  <c r="H109"/>
  <c r="H107"/>
  <c r="H105"/>
  <c r="H103"/>
  <c r="H101"/>
  <c r="H99"/>
  <c r="H97"/>
  <c r="H95"/>
  <c r="H93"/>
  <c r="H91"/>
  <c r="H89"/>
  <c r="H87"/>
  <c r="H85"/>
  <c r="H83"/>
  <c r="H81"/>
  <c r="H78"/>
  <c r="H76"/>
  <c r="H74"/>
  <c r="H72"/>
  <c r="H70"/>
  <c r="H67"/>
  <c r="H65"/>
  <c r="H63"/>
  <c r="H61"/>
  <c r="H57"/>
  <c r="H55"/>
  <c r="H53"/>
  <c r="H51"/>
  <c r="H49"/>
  <c r="H45"/>
  <c r="H43"/>
  <c r="H40"/>
  <c r="H38"/>
  <c r="H36"/>
  <c r="H34"/>
  <c r="H32"/>
  <c r="H30"/>
  <c r="H28"/>
  <c r="H25"/>
  <c r="H20"/>
  <c r="H18"/>
  <c r="S367" l="1"/>
  <c r="T367" s="1"/>
  <c r="J367"/>
  <c r="K367" s="1"/>
  <c r="R15"/>
  <c r="Q367"/>
  <c r="R367" s="1"/>
  <c r="P259"/>
  <c r="H193"/>
  <c r="M297"/>
  <c r="M296" s="1"/>
  <c r="H194"/>
  <c r="I194" s="1"/>
  <c r="P193"/>
  <c r="M194"/>
  <c r="P194" s="1"/>
  <c r="M159"/>
  <c r="M158" s="1"/>
  <c r="M171"/>
  <c r="H297"/>
  <c r="H296" s="1"/>
  <c r="H15"/>
  <c r="H17"/>
  <c r="H307"/>
  <c r="H306" s="1"/>
  <c r="M17"/>
  <c r="M170" l="1"/>
  <c r="P170" s="1"/>
  <c r="P171"/>
  <c r="M368"/>
  <c r="P368" s="1"/>
  <c r="M369"/>
  <c r="P369" s="1"/>
  <c r="P17"/>
  <c r="H192"/>
  <c r="I192" s="1"/>
  <c r="I193"/>
  <c r="I15"/>
  <c r="H369"/>
  <c r="I369" s="1"/>
  <c r="I17"/>
  <c r="M192"/>
  <c r="P192" s="1"/>
  <c r="M15"/>
  <c r="P15" s="1"/>
  <c r="H368"/>
  <c r="I368" s="1"/>
  <c r="H367" l="1"/>
  <c r="I367" s="1"/>
  <c r="M367"/>
  <c r="P367" s="1"/>
</calcChain>
</file>

<file path=xl/sharedStrings.xml><?xml version="1.0" encoding="utf-8"?>
<sst xmlns="http://schemas.openxmlformats.org/spreadsheetml/2006/main" count="1635" uniqueCount="327">
  <si>
    <t xml:space="preserve">Целевая статья
</t>
  </si>
  <si>
    <t>Вид расхода</t>
  </si>
  <si>
    <t xml:space="preserve">Наименование
</t>
  </si>
  <si>
    <t>О56</t>
  </si>
  <si>
    <t>О62</t>
  </si>
  <si>
    <t>О50</t>
  </si>
  <si>
    <t xml:space="preserve">Финансовый отдел администрации г. Тейково
</t>
  </si>
  <si>
    <t>По расходным обязательствам городского округа</t>
  </si>
  <si>
    <t>О64</t>
  </si>
  <si>
    <t xml:space="preserve">Отдел социальной сферы администрации   городского округа  Тейково Ивановской области
</t>
  </si>
  <si>
    <t>О63</t>
  </si>
  <si>
    <t>О61</t>
  </si>
  <si>
    <t xml:space="preserve">По расходным обязательствам городского округа
</t>
  </si>
  <si>
    <t xml:space="preserve">По расходным обязательствам на переданные государственные полномочия
</t>
  </si>
  <si>
    <t xml:space="preserve">Всего, в том числе
</t>
  </si>
  <si>
    <t>Отдел образования администрации г. Тейково</t>
  </si>
  <si>
    <t xml:space="preserve">Комитет по управлению муниципальным имуществом и земельным отношениям администрации городского округа Тейково Ивановской области
</t>
  </si>
  <si>
    <t xml:space="preserve">администрация городского округа  Тейково Ивановской области
</t>
  </si>
  <si>
    <t xml:space="preserve">городская Дума городского округа Тейково
</t>
  </si>
  <si>
    <t xml:space="preserve">Раздел
</t>
  </si>
  <si>
    <t>О1</t>
  </si>
  <si>
    <t>О3</t>
  </si>
  <si>
    <t>О4</t>
  </si>
  <si>
    <t>О5</t>
  </si>
  <si>
    <t>О7</t>
  </si>
  <si>
    <t>О8</t>
  </si>
  <si>
    <t>О2</t>
  </si>
  <si>
    <t>Подраздел</t>
  </si>
  <si>
    <t>О9</t>
  </si>
  <si>
    <t>О6</t>
  </si>
  <si>
    <t>Обеспечение функционирования
 главы  городского округа Тейково</t>
  </si>
  <si>
    <t>40 9 00 00500</t>
  </si>
  <si>
    <t>Обеспечение функций  исполнительно-
распорядительного  органа местного самоуправления</t>
  </si>
  <si>
    <t>Закупка товаров, работ и услуг для 
обеспечения государственных (муниципальных) нужд</t>
  </si>
  <si>
    <t xml:space="preserve">
Иные бюджетные ассигнования</t>
  </si>
  <si>
    <t>08 1 01 00600</t>
  </si>
  <si>
    <t>Осуществление полномочий по созданию и организации деятельности комиссий по делам несовершеннолетних и защите их прав</t>
  </si>
  <si>
    <t>08 1 04 80360</t>
  </si>
  <si>
    <t>Проведение муниципальных выборов в представительный орган  городского округа Тейково</t>
  </si>
  <si>
    <t>40 1 00 90010</t>
  </si>
  <si>
    <t>Уплата взноса в Ассоциацию «Совет муниципальных образований Ивановской области»</t>
  </si>
  <si>
    <t>02 6 01 90090</t>
  </si>
  <si>
    <t>08 1 02 00610</t>
  </si>
  <si>
    <t>Осуществление отдельных государственных полномочий в сфере административных правонарушений</t>
  </si>
  <si>
    <t>08 1 03 80350</t>
  </si>
  <si>
    <t xml:space="preserve">Оплата услуг по разработке и согласованию документации, необходимой для размещения муниципальных заказов городского округа Тейково </t>
  </si>
  <si>
    <t>41 9 00 90020</t>
  </si>
  <si>
    <t>Оценка недвижимости, признание прав и регулирование отношений по муниципальной собственности</t>
  </si>
  <si>
    <t>41 9 00 90030</t>
  </si>
  <si>
    <t>Составление (изменение) списков кандидатов в присяжные заседатели федеральных судов общей юрисдикции</t>
  </si>
  <si>
    <t>42 9 00 51200</t>
  </si>
  <si>
    <t>07 1 01 00550</t>
  </si>
  <si>
    <t>05 8 01 80370</t>
  </si>
  <si>
    <t xml:space="preserve">Ремонт, капитальный ремонт автомобильных дорог местного значения и сооружений на них  </t>
  </si>
  <si>
    <t>05 2 01 00490</t>
  </si>
  <si>
    <t>Информатизация городского округа Тейково</t>
  </si>
  <si>
    <t>08 2 01 00640</t>
  </si>
  <si>
    <t>Субсидирование части затрат субъектам малого и среднего предпринимательства по аренде выставочных площадей для участия в выставочно-ярмарочных мероприятиях</t>
  </si>
  <si>
    <t>06 1 01 60090</t>
  </si>
  <si>
    <t>Иные бюджетные ассигнования</t>
  </si>
  <si>
    <t>Резервный фонд администрации городского округа Тейково</t>
  </si>
  <si>
    <t>07 3 01 00570</t>
  </si>
  <si>
    <t>Проведение комплекса работ по межеванию земель для постановки на кадастровый учет земельных участков, на которые возникает право собственности городского округа Тейково</t>
  </si>
  <si>
    <t>41 9 00 90040</t>
  </si>
  <si>
    <t>41 9 00 90050</t>
  </si>
  <si>
    <t>Обеспечение функционирования  Председателя городской Думы городского округа Тейково</t>
  </si>
  <si>
    <t>Обеспечение функций  представительного органа городского округа Тейково</t>
  </si>
  <si>
    <t xml:space="preserve">Обеспечение функционирования  депутатов городской  Думы городского округа Тейково 
 </t>
  </si>
  <si>
    <t>40 9 00 00660</t>
  </si>
  <si>
    <t>40 9 00 00670</t>
  </si>
  <si>
    <t>40 9 00 00680</t>
  </si>
  <si>
    <t>Дополнительное образование детей в сфере культуры и искусства</t>
  </si>
  <si>
    <t>Предоставление субсидий бюджетным, автономным учреждениям и иным некоммерческим организациям</t>
  </si>
  <si>
    <t>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</si>
  <si>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Организация культурного досуга в коллективах самодеятельного народного творчества</t>
  </si>
  <si>
    <t>Поэтапное доведение средней заработной платы работникам  культуры муниципальных учреждений культуры  Ивановской области  до средней заработной платы в Ивановской области</t>
  </si>
  <si>
    <t>03 1 01 00350</t>
  </si>
  <si>
    <t>03 1 01 S0340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</si>
  <si>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</si>
  <si>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03 1 01 80340</t>
  </si>
  <si>
    <t>Укрепление материально-технической базы учреждений культуры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</si>
  <si>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учреждениях культуры</t>
  </si>
  <si>
    <t>03 1 03 00420</t>
  </si>
  <si>
    <t>Проведение специальной оценки условий труда   в учреждениях культуры</t>
  </si>
  <si>
    <t>03 1 04 00460</t>
  </si>
  <si>
    <t>Осуществление библиотечного, библиографического и информационного обслуживания пользователей библиотеки</t>
  </si>
  <si>
    <t xml:space="preserve">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</si>
  <si>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Софинансирование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</si>
  <si>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03 3 01 00390</t>
  </si>
  <si>
    <t>03 3 01 S0340</t>
  </si>
  <si>
    <t>03 3 01 80340</t>
  </si>
  <si>
    <t>03 3 02 00440</t>
  </si>
  <si>
    <t>03 3 03 00620</t>
  </si>
  <si>
    <t>03 3 04 00040</t>
  </si>
  <si>
    <t>Организация и проведение мероприятий, связанных с государственными праздниками, юбилейными и памятными датами</t>
  </si>
  <si>
    <t>03 4 01 20080</t>
  </si>
  <si>
    <t>Информационное обслуживание населения городского округа Тейково</t>
  </si>
  <si>
    <t>Информирование населения о деятельности органов местного самоуправления городского округа Тейково</t>
  </si>
  <si>
    <t>03 5 01 00430</t>
  </si>
  <si>
    <t>Проведение специальной оценки условий труда   в учреждениях СМИ</t>
  </si>
  <si>
    <t>03 5 02 00630</t>
  </si>
  <si>
    <t>Организация физкультурных мероприятий, 
спортивных мероприятий, направленных на популяризацию массовых видов спорта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</si>
  <si>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</si>
  <si>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04 2 01 20150</t>
  </si>
  <si>
    <t>Организация  участия спортсменов городского округа Тейково в выездных мероприятиях</t>
  </si>
  <si>
    <t>04 2 02 20160</t>
  </si>
  <si>
    <t>Участия мужской команды «ФК Тейково» в чемпионате Ивановской области по футболу</t>
  </si>
  <si>
    <t>04 2 03 20170</t>
  </si>
  <si>
    <t>Дошкольное образование детей. Присмотр и уход за детьми</t>
  </si>
  <si>
    <t xml:space="preserve">Софинансирование на реализацию мероприятий по укреплению пожарной безопасности муниципальных дошкольных образовательных организаций </t>
  </si>
  <si>
    <t xml:space="preserve">Укрепление материально-технической базы дошкольных образовательных организаций 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</si>
  <si>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дошкольных 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</si>
  <si>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</si>
  <si>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01 1 01 00010</t>
  </si>
  <si>
    <t>01 1 01 00020</t>
  </si>
  <si>
    <t>01 1 01 00030</t>
  </si>
  <si>
    <t>01 1 01 00040</t>
  </si>
  <si>
    <t>01 1 01 80170</t>
  </si>
  <si>
    <t>01 1 02 00300</t>
  </si>
  <si>
    <t xml:space="preserve">Проведение специальной оценки условий труда в дошкольных образовательных организаций 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</si>
  <si>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</si>
  <si>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01 4 01 80100</t>
  </si>
  <si>
    <t>Осуществление переданных органам местного самоуправления государственных полномочий Ивановской области 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</si>
  <si>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01 4 01 80110</t>
  </si>
  <si>
    <t xml:space="preserve">
 Иные бюджетные ассигнования</t>
  </si>
  <si>
    <t>01 6 01 00240</t>
  </si>
  <si>
    <t>Проведение  муниципальных мероприятий в сфере образования для учащихся и педагогических работников</t>
  </si>
  <si>
    <t>01 5 01 20120</t>
  </si>
  <si>
    <t xml:space="preserve">Проведение  муниципальных семинаров, конференций, форумов, выставок по проблемам внедрения современной модели образования </t>
  </si>
  <si>
    <t>01 5 02 20130</t>
  </si>
  <si>
    <t>01 5 03 20140</t>
  </si>
  <si>
    <t>Организация отдыха детей в каникулярное время в части организации двухразового питания в лагерях дневного пребывания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</si>
  <si>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</t>
  </si>
  <si>
    <t>01 4 01 S0190</t>
  </si>
  <si>
    <t>01 4 01 80200</t>
  </si>
  <si>
    <t>Предоставление  общедоступного  бесплатного начального общего, основного общего, среднего (полного) общего образования по основным общеобразовательным программам</t>
  </si>
  <si>
    <t>Укрепление материально-технической базы общеобразовательных организаций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</si>
  <si>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бюджетных общеобразовательных организациях</t>
  </si>
  <si>
    <t>Организация  временной занятости детей и подростков в бюджетных общеобразовательных организациях</t>
  </si>
  <si>
    <t>Софинансирование на реализацию  мероприятий по укреплению пожарной безопасности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</si>
  <si>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</si>
  <si>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01 2 01 00060</t>
  </si>
  <si>
    <t>01 2 01 00080</t>
  </si>
  <si>
    <t>01 2 01 00090</t>
  </si>
  <si>
    <t>01 2 01 00100</t>
  </si>
  <si>
    <t>01 2 01 S0060</t>
  </si>
  <si>
    <t>01 2 01 80150</t>
  </si>
  <si>
    <t>Проведение специальной оценки условий труда  в общеобразовательных организаций</t>
  </si>
  <si>
    <t>01 2 02 00310</t>
  </si>
  <si>
    <t>Дополнительное образование детей</t>
  </si>
  <si>
    <t>01 3 01 00110</t>
  </si>
  <si>
    <t>Укрепление материально-технической базы муниципальных  организаций дополнительного образования детей</t>
  </si>
  <si>
    <t>Организация  временной занятости детей и подростков в организациях дополнительного образования детей</t>
  </si>
  <si>
    <t xml:space="preserve">Софинансирование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</t>
  </si>
  <si>
    <t>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</t>
  </si>
  <si>
    <t>01 3 01 00170</t>
  </si>
  <si>
    <t>01 3 01 00190</t>
  </si>
  <si>
    <t>01 3 01 81420</t>
  </si>
  <si>
    <t>01 3 01 S1420</t>
  </si>
  <si>
    <t>Софинансирование на поэтапное 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</si>
  <si>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Поэтапное доведение средней заработной платы педагогическим работникам  муниципальных организаций  дополнительного образования детей в сфере физической культуры и спорта до средней заработной платы учителей в Ивановской области</t>
  </si>
  <si>
    <t>01 3 01 81440</t>
  </si>
  <si>
    <t>01 3 01 S1440</t>
  </si>
  <si>
    <t>01 3 02 00320</t>
  </si>
  <si>
    <t>Оказание финансовой поддержки городским социально -  ориентированным организациям</t>
  </si>
  <si>
    <t>02 1 01 60010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</si>
  <si>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</si>
  <si>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9 01 R0820</t>
  </si>
  <si>
    <t>Организация  дополнительного материального обеспечения граждан, удостоенных звания «Почетный гражданин города Тейково»</t>
  </si>
  <si>
    <t>Социальное обеспечение и иные выплаты населению</t>
  </si>
  <si>
    <t>Социальные выплаты молодым семьям на приобретение (строительство) жилого помещения</t>
  </si>
  <si>
    <t>Организация и проведение совещаний, круглых столов, семинаров, встреч руководителей ОМС с жителями города</t>
  </si>
  <si>
    <t>02 5 03 20070</t>
  </si>
  <si>
    <t>Организация и проведение мероприятий, связанных с профессиональными праздниками</t>
  </si>
  <si>
    <t>02 5 01 20050</t>
  </si>
  <si>
    <t>Оказание адресной материальной помощи жителям города, находящимся в трудной жизненной ситуации</t>
  </si>
  <si>
    <t>Организация и проведение мероприятий, направленных на поддержку отдельных категорий граждан</t>
  </si>
  <si>
    <t>02 2 02 20030</t>
  </si>
  <si>
    <t>Оказание психолого-педагогической помощи семьям и несовершеннолетним гражданам путем применения процедуры медиации</t>
  </si>
  <si>
    <t>02 2 01 20020</t>
  </si>
  <si>
    <t>Организация пенсионного обеспечения лиц, замещавших выборные муниципальные должности на постоянной основе и должности муниципальной службы городского округа Тейково</t>
  </si>
  <si>
    <t>Подготовка, переподготовка и повышение
 квалификации лиц, замещающих выборные муниципальные должности, а также профессиональная подготовка, переподготовка и повышение квалификации муниципальных служащих</t>
  </si>
  <si>
    <t>Организация дополнительного профессионального образования лиц, замещающих выборные муниципальные должности, и муниципальных служащих</t>
  </si>
  <si>
    <t>08 1 05 S0610</t>
  </si>
  <si>
    <t>08 1 05 80610</t>
  </si>
  <si>
    <t>05 7 01 00520</t>
  </si>
  <si>
    <t>Проведение специальной оценки условий труда   в муниципальном бюджетном учреждении «Многофункциональный центр предоставления государственных и муниципальных услуг»</t>
  </si>
  <si>
    <t>05 7 02 00700</t>
  </si>
  <si>
    <t>05 5 01 00510</t>
  </si>
  <si>
    <t>Расходы на создание системы видеонаблюдения</t>
  </si>
  <si>
    <t>05 8 01 40040</t>
  </si>
  <si>
    <t>Субсидии юридическим лицам и индивидуальным предпринимателям на ремонт и содержание объектов внешнего благоустройства и мест захоронения</t>
  </si>
  <si>
    <t>05 6 01 60070</t>
  </si>
  <si>
    <t>Капитальные вложения в объекты  государственной (муниципальной) собственности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</si>
  <si>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</si>
  <si>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тыс. руб.</t>
  </si>
  <si>
    <t xml:space="preserve">Обеспечение деятельности муниципального 
 учреждения «Аварийно-диспетчерская служба»  </t>
  </si>
  <si>
    <t>Обеспечение деятельности муниципального казенного учреждения «Централизованная бухгалтерия бюджетного учета»</t>
  </si>
  <si>
    <t>Организация предоставления государственных и муниципальных услуг на базе муниципального бюджетного учреждения городского округа Тейково «Многофункциональный центр предоставления государственных и муниципальных услуг»</t>
  </si>
  <si>
    <t>Проведение ежегодных муниципальных
 конкурсов «Лучшая школа года», «Лучший сад года»</t>
  </si>
  <si>
    <t>Обеспечение выполнения функций муниципального  учреждения Централизованная бухгалтерия  Отдела образования администрации г.Тейково Ивановской области</t>
  </si>
  <si>
    <t>Расходы на обеспечение деятельности муниципального казенного учреждения  городского округа Тейково «Служба заказчика»</t>
  </si>
  <si>
    <t xml:space="preserve"> Уплата взносов на капитальный ремонт общего имущества за муниципальные жилые и нежилые помещения многоквартирных домов городского округа Тейково, участвующих в региональной программе капитального ремонта общего имущества в многоквартирных домах </t>
  </si>
  <si>
    <t>02 3 01 26030</t>
  </si>
  <si>
    <t>41 9 00 26010</t>
  </si>
  <si>
    <t>41 9 00 26020</t>
  </si>
  <si>
    <t>Мероприятия по обеспечению транспортной доступности</t>
  </si>
  <si>
    <t>05 3 01 00720</t>
  </si>
  <si>
    <t>Мероприятия по предупреждению и ликвидации  последствий чрезвычайных ситуаций и стихийных бедствий</t>
  </si>
  <si>
    <t>41 9 00 26060</t>
  </si>
  <si>
    <t>Субсидия на адресную поддержку учащихся 1-11 классов при организации питания (горячий комплексный завтрак) в общеобразовательных организациях городского округа Тейково</t>
  </si>
  <si>
    <t>01 4 01 00260</t>
  </si>
  <si>
    <t xml:space="preserve">к решению городской Думы 
</t>
  </si>
  <si>
    <t>городского округа Тейково</t>
  </si>
  <si>
    <t>Приложение № 8</t>
  </si>
  <si>
    <t>Код главного распорядителя</t>
  </si>
  <si>
    <t>Организация и проведение сертификации спортивных сооружений</t>
  </si>
  <si>
    <t>01 5 04 00710</t>
  </si>
  <si>
    <t>Обеспечение  мероприятий по формированию современной городской среды</t>
  </si>
  <si>
    <t>05 Ж 01 L5550</t>
  </si>
  <si>
    <t>Организация целевой подготовки педагогов для работы в муниципальных образовательных организациях городского округа Тейково</t>
  </si>
  <si>
    <t>Софинансирование расходов по 
 обеспечению функционирования многофункциональных центров предоставления государственных и муниципальных услуг</t>
  </si>
  <si>
    <t>05 7 01 82910</t>
  </si>
  <si>
    <t>03 3 01 L5191</t>
  </si>
  <si>
    <t>Проведение государственной  экспертизы сметных объемов работ по благоустройству дворовых территорий и территории массового посещения жителей города</t>
  </si>
  <si>
    <t>05 Ж 02 20300</t>
  </si>
  <si>
    <t>Расходы  по предупреждению и ликвидации
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</si>
  <si>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05 8 01 20270</t>
  </si>
  <si>
    <t>Разработка генерального плана городского округа Тейково на 2021-2042 годы</t>
  </si>
  <si>
    <t>41 9 00 90100</t>
  </si>
  <si>
    <t>05 2 01 S0490</t>
  </si>
  <si>
    <t>Комплектование книжных фондов библиотек городского округа Тейково</t>
  </si>
  <si>
    <t>Проведение  комплексных кадастровых работ на территории Ивановской области</t>
  </si>
  <si>
    <t>03 7 01 00120</t>
  </si>
  <si>
    <t>03 7 01 S1430</t>
  </si>
  <si>
    <t>02 8 01 20090</t>
  </si>
  <si>
    <t>Выплата компенсации уплаченного земельного налога председателям уличных комитетов и территориальных общественных советов (ТОС) либо их супруге (супругу)</t>
  </si>
  <si>
    <t>02 4 03 26050</t>
  </si>
  <si>
    <t>2021 год</t>
  </si>
  <si>
    <t>Оплата услуг по содержанию муниципальной системы видеонаблюдения</t>
  </si>
  <si>
    <t>05 8 01 40050</t>
  </si>
  <si>
    <t>05 2 01 S0510</t>
  </si>
  <si>
    <t>05 4 01 L4970</t>
  </si>
  <si>
    <t>09 1 01 L5110</t>
  </si>
  <si>
    <t>Выполнение технических заключений о состоянии технических конструкций жилых домов и жилых помещений</t>
  </si>
  <si>
    <t>05 К 01 30100</t>
  </si>
  <si>
    <t>Снос жилых домов и хозяйственных построек</t>
  </si>
  <si>
    <t>05 К 02 30200</t>
  </si>
  <si>
    <t>Проведение оценки земельных участков с жилыми домами, пришедшими в нежилое состояние</t>
  </si>
  <si>
    <t>05 К 03 30300</t>
  </si>
  <si>
    <t>Разработка проекта по благоустройству общественной территории</t>
  </si>
  <si>
    <t>05 Ж 03 20600</t>
  </si>
  <si>
    <t>Реализация программ по формированию комфортной городской среды</t>
  </si>
  <si>
    <t>05 Ж F2 55550</t>
  </si>
  <si>
    <t>Актуализация схемы теплоснабжения городского округа Тейково Ивановской области</t>
  </si>
  <si>
    <t>41 9 00 90120</t>
  </si>
  <si>
    <t>Укрепление материально-технической базы муниципальных  организаций дополнительного образования детей в сфере культуры и искусства</t>
  </si>
  <si>
    <t>Профилактика правонарушений на территории городского округа Тейково</t>
  </si>
  <si>
    <t>05 8 01 40060</t>
  </si>
  <si>
    <t>Проведение специальной оценки условий труда   в администрации городского округа  Тейково Ивановской области</t>
  </si>
  <si>
    <t>08 1 01 00700</t>
  </si>
  <si>
    <t>Предпроектное обследование мостов в городском округе Тейково</t>
  </si>
  <si>
    <t>05 2 01 00500</t>
  </si>
  <si>
    <t>Расходы на исполнение судебных актов, предусматривающих обращение взыскания на средства бюджета городского округа Тейково по денежным обязательствам муниципальных казенных учреждений</t>
  </si>
  <si>
    <t>41 9 00 90130</t>
  </si>
  <si>
    <t>Реализация программ по созданию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</si>
  <si>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05 Ж F2 54240</t>
  </si>
  <si>
    <t>Организация  мероприятий, носящих общегородской и межмуниципальный характер</t>
  </si>
  <si>
    <t>01 7 01 20100</t>
  </si>
  <si>
    <t>Поддержка молодых специалистов   муниципальных учреждений социальной сферы  городского округа Тейково</t>
  </si>
  <si>
    <t xml:space="preserve">01 7 02 20200 </t>
  </si>
  <si>
    <t>01 7 03 S3110</t>
  </si>
  <si>
    <t>03 7 01 S1950</t>
  </si>
  <si>
    <t>03 1 02 S1980</t>
  </si>
  <si>
    <t>Развитие системы подготовки спортивного резерва</t>
  </si>
  <si>
    <t>01 3 01 00220</t>
  </si>
  <si>
    <t>2022 год</t>
  </si>
  <si>
    <t>Укрепление материально-технической базы дошкольных образовательных организаций по наказам избирателей депутатам Ивановской областной Думы</t>
  </si>
  <si>
    <t>Укрепление материально-технической базы общеобразовательных организаций по наказам избирателей депутатам Ивановской областной Думы</t>
  </si>
  <si>
    <t>Благоустройство по наказам избирателей депутатам Ивановской областной Думы</t>
  </si>
  <si>
    <t>Проведение ремонта жилых помещений и  замена бытового и сантехнического оборудования в жилых помещениях, занимаемых инвалидами и участниками Великой Отечественной войны 1941-1945 годов в городском округе Тейково</t>
  </si>
  <si>
    <t>05 Д 01 S0250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</si>
  <si>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</si>
  <si>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03 Е1010</t>
  </si>
  <si>
    <t>Софинансирование на поэтапное доведение 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</si>
  <si>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03 7 01 81430</t>
  </si>
  <si>
    <t xml:space="preserve">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  </t>
  </si>
  <si>
    <t>01 1 01 85500</t>
  </si>
  <si>
    <t>Устройство станции ЖБО г.Тейково</t>
  </si>
  <si>
    <t>05 1 01 40160</t>
  </si>
  <si>
    <t>Проведение ремонтных работ, приобретение строительных материалов и строительных смесей для проведения ремонтных работ, оплата договоров по разработке проектно-сметной документации  и по проверке достоверности проектно-сметной документации в организациях  дополнительного образования детей в сфере культуры и искусства</t>
  </si>
  <si>
    <t>03 7 01 00130</t>
  </si>
  <si>
    <t>Субсидирование на государственную поддержку субъектов малого и среднего предпринимательства</t>
  </si>
  <si>
    <t>06 1 I5 55272</t>
  </si>
  <si>
    <t>41 9 00 90070</t>
  </si>
  <si>
    <t>Резервные средства для индексации в размере 4,2 %  расходов по оплате труда работников бюджетного сектора экономики, на которых не распространяются указы Президента Российской Федерации от 07.05.2012 № 597 "О мероприятиях по реализации государственной социальной политики" и от 01.06.2012 № 761 "О Национальной стратегии действий в интересах детей на 2012-2017 годы", и заработная плата которых не индексировалась с 1 января 2014 года</t>
  </si>
  <si>
    <t>01 4 01 S0080</t>
  </si>
  <si>
    <t>Разработка проекта внесения изменений в Правила землепользования и застройки городского округа Тейково Ивановской области</t>
  </si>
  <si>
    <t>41 9 00 90210</t>
  </si>
  <si>
    <t>Обустройство контейнерных площадок</t>
  </si>
  <si>
    <t>05 6 01 40130</t>
  </si>
  <si>
    <t>01 2 E1 51690</t>
  </si>
  <si>
    <t>01 2 E4 52100</t>
  </si>
  <si>
    <t>01 2 01 S1950</t>
  </si>
  <si>
    <t>01 1 01 S1950</t>
  </si>
  <si>
    <t>05 6 01 S2000</t>
  </si>
  <si>
    <t xml:space="preserve">от 20.12.2019 № 129  </t>
  </si>
  <si>
    <t xml:space="preserve"> Ведомственная структура
расходов бюджета города Тейково  на 2021-2022 годы</t>
  </si>
  <si>
    <t xml:space="preserve">Изменения   31.01.2020 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</si>
  <si>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</si>
  <si>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</si>
  <si>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</si>
  <si>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</si>
  <si>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Организация питания обучающихся 1–4 классов муниципальных общеобразовательных организаций</t>
  </si>
  <si>
    <t>Организация благоустройства территорий в рамках поддержки местных инициатив</t>
  </si>
  <si>
    <t>05 Ж F2 85100</t>
  </si>
  <si>
    <t xml:space="preserve">Изменения   28.02.2020 </t>
  </si>
  <si>
    <t>Укрепление материально-технической базы муниципальных образовательных организаций Ивановской области</t>
  </si>
  <si>
    <t>01 2 04 S1950</t>
  </si>
  <si>
    <t xml:space="preserve">Изменения   08.05.2020 </t>
  </si>
  <si>
    <t>Расходы на проектирование строительства (реконструкции), капитального ремонта, строительство (реконструкцию), капитальный ремонт, ремонт  и содержание автомобильных дорог общего пользования местного значения, в том числе на формирование муниципальных дорожных фондов</t>
  </si>
  <si>
    <t>Проведение специальной оценки условий труда  в муниципальных организациях дополнительного образования детей</t>
  </si>
  <si>
    <t>Капитальный ремонт объектов дополнительного образования детей</t>
  </si>
  <si>
    <t>01 3 03 S3190</t>
  </si>
  <si>
    <t>Проведение ремонта жилых помещений и (или) замена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«Об обеспечении жильем ветеранов Великой Отечественной войны 1941-1945 годов» и Федеральным законом от 12.01.1995 № 5-ФЗ «О ветеранах"</t>
  </si>
  <si>
    <t>05 Д 02 80240</t>
  </si>
  <si>
    <t>от 08.05.2020 №  40</t>
  </si>
</sst>
</file>

<file path=xl/styles.xml><?xml version="1.0" encoding="utf-8"?>
<styleSheet xmlns="http://schemas.openxmlformats.org/spreadsheetml/2006/main">
  <numFmts count="1">
    <numFmt numFmtId="164" formatCode="#,##0.0000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5">
    <xf numFmtId="0" fontId="0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5" applyNumberFormat="0" applyAlignment="0" applyProtection="0"/>
    <xf numFmtId="0" fontId="17" fillId="6" borderId="6" applyNumberFormat="0" applyAlignment="0" applyProtection="0"/>
    <xf numFmtId="0" fontId="18" fillId="6" borderId="5" applyNumberFormat="0" applyAlignment="0" applyProtection="0"/>
    <xf numFmtId="0" fontId="19" fillId="0" borderId="7" applyNumberFormat="0" applyFill="0" applyAlignment="0" applyProtection="0"/>
    <xf numFmtId="0" fontId="20" fillId="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4" fillId="32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2" fillId="26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8" borderId="0" applyNumberFormat="0" applyBorder="0" applyAlignment="0" applyProtection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14" borderId="0" applyNumberFormat="0" applyBorder="0" applyAlignment="0" applyProtection="0"/>
    <xf numFmtId="0" fontId="2" fillId="26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19" borderId="0" applyNumberFormat="0" applyBorder="0" applyAlignment="0" applyProtection="0"/>
    <xf numFmtId="0" fontId="2" fillId="30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0" borderId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26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30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15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3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11" borderId="0" applyNumberFormat="0" applyBorder="0" applyAlignment="0" applyProtection="0"/>
    <xf numFmtId="0" fontId="2" fillId="26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1" borderId="0" applyNumberFormat="0" applyBorder="0" applyAlignment="0" applyProtection="0"/>
    <xf numFmtId="0" fontId="2" fillId="19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9" borderId="0" applyNumberFormat="0" applyBorder="0" applyAlignment="0" applyProtection="0"/>
    <xf numFmtId="0" fontId="2" fillId="18" borderId="0" applyNumberFormat="0" applyBorder="0" applyAlignment="0" applyProtection="0"/>
    <xf numFmtId="0" fontId="2" fillId="30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</cellStyleXfs>
  <cellXfs count="27">
    <xf numFmtId="0" fontId="0" fillId="0" borderId="0" xfId="0"/>
    <xf numFmtId="0" fontId="5" fillId="33" borderId="1" xfId="0" applyFont="1" applyFill="1" applyBorder="1" applyAlignment="1">
      <alignment horizontal="center" vertical="top" wrapText="1"/>
    </xf>
    <xf numFmtId="0" fontId="5" fillId="33" borderId="1" xfId="0" applyFont="1" applyFill="1" applyBorder="1" applyAlignment="1">
      <alignment vertical="top" wrapText="1"/>
    </xf>
    <xf numFmtId="0" fontId="5" fillId="33" borderId="1" xfId="0" applyFont="1" applyFill="1" applyBorder="1" applyAlignment="1">
      <alignment horizontal="right" vertical="top" wrapText="1"/>
    </xf>
    <xf numFmtId="0" fontId="5" fillId="33" borderId="1" xfId="0" applyFont="1" applyFill="1" applyBorder="1" applyAlignment="1">
      <alignment horizontal="left" vertical="top" wrapText="1"/>
    </xf>
    <xf numFmtId="0" fontId="4" fillId="33" borderId="0" xfId="0" applyFont="1" applyFill="1" applyAlignment="1">
      <alignment vertical="top"/>
    </xf>
    <xf numFmtId="0" fontId="6" fillId="33" borderId="1" xfId="0" applyFont="1" applyFill="1" applyBorder="1" applyAlignment="1">
      <alignment vertical="top" wrapText="1"/>
    </xf>
    <xf numFmtId="0" fontId="6" fillId="33" borderId="1" xfId="0" applyFont="1" applyFill="1" applyBorder="1" applyAlignment="1">
      <alignment horizontal="right" vertical="top" wrapText="1"/>
    </xf>
    <xf numFmtId="164" fontId="7" fillId="33" borderId="1" xfId="0" applyNumberFormat="1" applyFont="1" applyFill="1" applyBorder="1" applyAlignment="1">
      <alignment vertical="top"/>
    </xf>
    <xf numFmtId="164" fontId="27" fillId="33" borderId="1" xfId="0" applyNumberFormat="1" applyFont="1" applyFill="1" applyBorder="1" applyAlignment="1">
      <alignment vertical="top"/>
    </xf>
    <xf numFmtId="0" fontId="5" fillId="33" borderId="1" xfId="0" applyFont="1" applyFill="1" applyBorder="1" applyAlignment="1">
      <alignment horizontal="justify" vertical="top" wrapText="1"/>
    </xf>
    <xf numFmtId="0" fontId="5" fillId="33" borderId="1" xfId="0" applyFont="1" applyFill="1" applyBorder="1" applyAlignment="1">
      <alignment horizontal="right" vertical="top"/>
    </xf>
    <xf numFmtId="0" fontId="5" fillId="33" borderId="1" xfId="0" applyFont="1" applyFill="1" applyBorder="1" applyAlignment="1">
      <alignment horizontal="center" vertical="top"/>
    </xf>
    <xf numFmtId="0" fontId="5" fillId="33" borderId="1" xfId="0" applyFont="1" applyFill="1" applyBorder="1" applyAlignment="1">
      <alignment vertical="center" wrapText="1"/>
    </xf>
    <xf numFmtId="0" fontId="4" fillId="33" borderId="1" xfId="0" applyFont="1" applyFill="1" applyBorder="1" applyAlignment="1">
      <alignment horizontal="right" vertical="top" wrapText="1"/>
    </xf>
    <xf numFmtId="0" fontId="5" fillId="33" borderId="1" xfId="0" applyNumberFormat="1" applyFont="1" applyFill="1" applyBorder="1" applyAlignment="1">
      <alignment vertical="top" wrapText="1"/>
    </xf>
    <xf numFmtId="0" fontId="8" fillId="33" borderId="1" xfId="0" applyFont="1" applyFill="1" applyBorder="1" applyAlignment="1">
      <alignment vertical="top" wrapText="1"/>
    </xf>
    <xf numFmtId="164" fontId="4" fillId="33" borderId="0" xfId="0" applyNumberFormat="1" applyFont="1" applyFill="1" applyAlignment="1">
      <alignment vertical="top"/>
    </xf>
    <xf numFmtId="0" fontId="4" fillId="33" borderId="0" xfId="0" applyFont="1" applyFill="1" applyAlignment="1">
      <alignment horizontal="right" vertical="top" wrapText="1"/>
    </xf>
    <xf numFmtId="0" fontId="25" fillId="33" borderId="0" xfId="0" applyFont="1" applyFill="1" applyAlignment="1">
      <alignment horizontal="center" vertical="distributed" wrapText="1"/>
    </xf>
    <xf numFmtId="0" fontId="4" fillId="33" borderId="0" xfId="0" applyFont="1" applyFill="1" applyAlignment="1">
      <alignment horizontal="right" vertical="top"/>
    </xf>
    <xf numFmtId="0" fontId="6" fillId="33" borderId="1" xfId="0" applyFont="1" applyFill="1" applyBorder="1" applyAlignment="1">
      <alignment horizontal="center" vertical="top" wrapText="1"/>
    </xf>
    <xf numFmtId="0" fontId="26" fillId="33" borderId="12" xfId="0" applyFont="1" applyFill="1" applyBorder="1" applyAlignment="1">
      <alignment horizontal="center" vertical="top" wrapText="1"/>
    </xf>
    <xf numFmtId="0" fontId="26" fillId="33" borderId="13" xfId="0" applyFont="1" applyFill="1" applyBorder="1" applyAlignment="1">
      <alignment horizontal="center" vertical="top" wrapText="1"/>
    </xf>
    <xf numFmtId="0" fontId="26" fillId="33" borderId="12" xfId="0" applyFont="1" applyFill="1" applyBorder="1" applyAlignment="1">
      <alignment horizontal="center" vertical="top"/>
    </xf>
    <xf numFmtId="0" fontId="26" fillId="33" borderId="13" xfId="0" applyFont="1" applyFill="1" applyBorder="1" applyAlignment="1">
      <alignment horizontal="center" vertical="top"/>
    </xf>
    <xf numFmtId="0" fontId="7" fillId="33" borderId="11" xfId="0" applyFont="1" applyFill="1" applyBorder="1" applyAlignment="1">
      <alignment horizontal="right" vertical="distributed" wrapText="1"/>
    </xf>
  </cellXfs>
  <cellStyles count="565">
    <cellStyle name="20% - Акцент1" xfId="18" builtinId="30" customBuiltin="1"/>
    <cellStyle name="20% - Акцент1 10" xfId="45"/>
    <cellStyle name="20% - Акцент1 11" xfId="309"/>
    <cellStyle name="20% - Акцент1 12" xfId="323"/>
    <cellStyle name="20% - Акцент1 2" xfId="50"/>
    <cellStyle name="20% - Акцент1 2 10" xfId="317"/>
    <cellStyle name="20% - Акцент1 2 11" xfId="350"/>
    <cellStyle name="20% - Акцент1 2 2" xfId="83"/>
    <cellStyle name="20% - Акцент1 2 2 2" xfId="375"/>
    <cellStyle name="20% - Акцент1 2 3" xfId="155"/>
    <cellStyle name="20% - Акцент1 2 3 2" xfId="427"/>
    <cellStyle name="20% - Акцент1 2 4" xfId="188"/>
    <cellStyle name="20% - Акцент1 2 4 2" xfId="460"/>
    <cellStyle name="20% - Акцент1 2 5" xfId="224"/>
    <cellStyle name="20% - Акцент1 2 5 2" xfId="496"/>
    <cellStyle name="20% - Акцент1 2 6" xfId="251"/>
    <cellStyle name="20% - Акцент1 2 6 2" xfId="523"/>
    <cellStyle name="20% - Акцент1 2 7" xfId="93"/>
    <cellStyle name="20% - Акцент1 2 7 2" xfId="360"/>
    <cellStyle name="20% - Акцент1 2 8" xfId="75"/>
    <cellStyle name="20% - Акцент1 2 8 2" xfId="342"/>
    <cellStyle name="20% - Акцент1 2 9" xfId="293"/>
    <cellStyle name="20% - Акцент1 3" xfId="135"/>
    <cellStyle name="20% - Акцент1 3 2" xfId="199"/>
    <cellStyle name="20% - Акцент1 3 2 2" xfId="471"/>
    <cellStyle name="20% - Акцент1 3 3" xfId="235"/>
    <cellStyle name="20% - Акцент1 3 3 2" xfId="507"/>
    <cellStyle name="20% - Акцент1 3 4" xfId="407"/>
    <cellStyle name="20% - Акцент1 4" xfId="105"/>
    <cellStyle name="20% - Акцент1 4 2" xfId="374"/>
    <cellStyle name="20% - Акцент1 5" xfId="168"/>
    <cellStyle name="20% - Акцент1 5 2" xfId="440"/>
    <cellStyle name="20% - Акцент1 6" xfId="179"/>
    <cellStyle name="20% - Акцент1 6 2" xfId="451"/>
    <cellStyle name="20% - Акцент1 7" xfId="77"/>
    <cellStyle name="20% - Акцент1 7 2" xfId="344"/>
    <cellStyle name="20% - Акцент1 8" xfId="283"/>
    <cellStyle name="20% - Акцент1 8 2" xfId="555"/>
    <cellStyle name="20% - Акцент1 9" xfId="271"/>
    <cellStyle name="20% - Акцент1 9 2" xfId="543"/>
    <cellStyle name="20% - Акцент2" xfId="22" builtinId="34" customBuiltin="1"/>
    <cellStyle name="20% - Акцент2 10" xfId="56"/>
    <cellStyle name="20% - Акцент2 11" xfId="311"/>
    <cellStyle name="20% - Акцент2 12" xfId="325"/>
    <cellStyle name="20% - Акцент2 2" xfId="54"/>
    <cellStyle name="20% - Акцент2 2 10" xfId="315"/>
    <cellStyle name="20% - Акцент2 2 11" xfId="354"/>
    <cellStyle name="20% - Акцент2 2 2" xfId="87"/>
    <cellStyle name="20% - Акцент2 2 2 2" xfId="379"/>
    <cellStyle name="20% - Акцент2 2 3" xfId="157"/>
    <cellStyle name="20% - Акцент2 2 3 2" xfId="429"/>
    <cellStyle name="20% - Акцент2 2 4" xfId="190"/>
    <cellStyle name="20% - Акцент2 2 4 2" xfId="462"/>
    <cellStyle name="20% - Акцент2 2 5" xfId="226"/>
    <cellStyle name="20% - Акцент2 2 5 2" xfId="498"/>
    <cellStyle name="20% - Акцент2 2 6" xfId="253"/>
    <cellStyle name="20% - Акцент2 2 6 2" xfId="525"/>
    <cellStyle name="20% - Акцент2 2 7" xfId="275"/>
    <cellStyle name="20% - Акцент2 2 7 2" xfId="547"/>
    <cellStyle name="20% - Акцент2 2 8" xfId="273"/>
    <cellStyle name="20% - Акцент2 2 8 2" xfId="545"/>
    <cellStyle name="20% - Акцент2 2 9" xfId="295"/>
    <cellStyle name="20% - Акцент2 3" xfId="123"/>
    <cellStyle name="20% - Акцент2 3 2" xfId="187"/>
    <cellStyle name="20% - Акцент2 3 2 2" xfId="459"/>
    <cellStyle name="20% - Акцент2 3 3" xfId="223"/>
    <cellStyle name="20% - Акцент2 3 3 2" xfId="495"/>
    <cellStyle name="20% - Акцент2 3 4" xfId="395"/>
    <cellStyle name="20% - Акцент2 4" xfId="111"/>
    <cellStyle name="20% - Акцент2 4 2" xfId="381"/>
    <cellStyle name="20% - Акцент2 5" xfId="170"/>
    <cellStyle name="20% - Акцент2 5 2" xfId="442"/>
    <cellStyle name="20% - Акцент2 6" xfId="167"/>
    <cellStyle name="20% - Акцент2 6 2" xfId="439"/>
    <cellStyle name="20% - Акцент2 7" xfId="90"/>
    <cellStyle name="20% - Акцент2 7 2" xfId="357"/>
    <cellStyle name="20% - Акцент2 8" xfId="263"/>
    <cellStyle name="20% - Акцент2 8 2" xfId="535"/>
    <cellStyle name="20% - Акцент2 9" xfId="266"/>
    <cellStyle name="20% - Акцент2 9 2" xfId="538"/>
    <cellStyle name="20% - Акцент3" xfId="26" builtinId="38" customBuiltin="1"/>
    <cellStyle name="20% - Акцент3 10" xfId="64"/>
    <cellStyle name="20% - Акцент3 11" xfId="319"/>
    <cellStyle name="20% - Акцент3 12" xfId="327"/>
    <cellStyle name="20% - Акцент3 2" xfId="57"/>
    <cellStyle name="20% - Акцент3 2 10" xfId="322"/>
    <cellStyle name="20% - Акцент3 2 11" xfId="358"/>
    <cellStyle name="20% - Акцент3 2 2" xfId="91"/>
    <cellStyle name="20% - Акцент3 2 2 2" xfId="382"/>
    <cellStyle name="20% - Акцент3 2 3" xfId="159"/>
    <cellStyle name="20% - Акцент3 2 3 2" xfId="431"/>
    <cellStyle name="20% - Акцент3 2 4" xfId="193"/>
    <cellStyle name="20% - Акцент3 2 4 2" xfId="465"/>
    <cellStyle name="20% - Акцент3 2 5" xfId="229"/>
    <cellStyle name="20% - Акцент3 2 5 2" xfId="501"/>
    <cellStyle name="20% - Акцент3 2 6" xfId="255"/>
    <cellStyle name="20% - Акцент3 2 6 2" xfId="527"/>
    <cellStyle name="20% - Акцент3 2 7" xfId="282"/>
    <cellStyle name="20% - Акцент3 2 7 2" xfId="554"/>
    <cellStyle name="20% - Акцент3 2 8" xfId="277"/>
    <cellStyle name="20% - Акцент3 2 8 2" xfId="549"/>
    <cellStyle name="20% - Акцент3 2 9" xfId="298"/>
    <cellStyle name="20% - Акцент3 3" xfId="131"/>
    <cellStyle name="20% - Акцент3 3 2" xfId="195"/>
    <cellStyle name="20% - Акцент3 3 2 2" xfId="467"/>
    <cellStyle name="20% - Акцент3 3 3" xfId="231"/>
    <cellStyle name="20% - Акцент3 3 3 2" xfId="503"/>
    <cellStyle name="20% - Акцент3 3 4" xfId="403"/>
    <cellStyle name="20% - Акцент3 4" xfId="117"/>
    <cellStyle name="20% - Акцент3 4 2" xfId="389"/>
    <cellStyle name="20% - Акцент3 5" xfId="173"/>
    <cellStyle name="20% - Акцент3 5 2" xfId="445"/>
    <cellStyle name="20% - Акцент3 6" xfId="175"/>
    <cellStyle name="20% - Акцент3 6 2" xfId="447"/>
    <cellStyle name="20% - Акцент3 7" xfId="100"/>
    <cellStyle name="20% - Акцент3 7 2" xfId="367"/>
    <cellStyle name="20% - Акцент3 8" xfId="72"/>
    <cellStyle name="20% - Акцент3 8 2" xfId="339"/>
    <cellStyle name="20% - Акцент3 9" xfId="70"/>
    <cellStyle name="20% - Акцент3 9 2" xfId="337"/>
    <cellStyle name="20% - Акцент4" xfId="30" builtinId="42" customBuiltin="1"/>
    <cellStyle name="20% - Акцент4 10" xfId="52"/>
    <cellStyle name="20% - Акцент4 11" xfId="44"/>
    <cellStyle name="20% - Акцент4 12" xfId="329"/>
    <cellStyle name="20% - Акцент4 2" xfId="59"/>
    <cellStyle name="20% - Акцент4 2 10" xfId="306"/>
    <cellStyle name="20% - Акцент4 2 11" xfId="362"/>
    <cellStyle name="20% - Акцент4 2 2" xfId="95"/>
    <cellStyle name="20% - Акцент4 2 2 2" xfId="384"/>
    <cellStyle name="20% - Акцент4 2 3" xfId="161"/>
    <cellStyle name="20% - Акцент4 2 3 2" xfId="433"/>
    <cellStyle name="20% - Акцент4 2 4" xfId="197"/>
    <cellStyle name="20% - Акцент4 2 4 2" xfId="469"/>
    <cellStyle name="20% - Акцент4 2 5" xfId="233"/>
    <cellStyle name="20% - Акцент4 2 5 2" xfId="505"/>
    <cellStyle name="20% - Акцент4 2 6" xfId="257"/>
    <cellStyle name="20% - Акцент4 2 6 2" xfId="529"/>
    <cellStyle name="20% - Акцент4 2 7" xfId="288"/>
    <cellStyle name="20% - Акцент4 2 7 2" xfId="560"/>
    <cellStyle name="20% - Акцент4 2 8" xfId="291"/>
    <cellStyle name="20% - Акцент4 2 8 2" xfId="563"/>
    <cellStyle name="20% - Акцент4 2 9" xfId="300"/>
    <cellStyle name="20% - Акцент4 3" xfId="140"/>
    <cellStyle name="20% - Акцент4 3 2" xfId="207"/>
    <cellStyle name="20% - Акцент4 3 2 2" xfId="479"/>
    <cellStyle name="20% - Акцент4 3 3" xfId="243"/>
    <cellStyle name="20% - Акцент4 3 3 2" xfId="515"/>
    <cellStyle name="20% - Акцент4 3 4" xfId="412"/>
    <cellStyle name="20% - Акцент4 4" xfId="107"/>
    <cellStyle name="20% - Акцент4 4 2" xfId="377"/>
    <cellStyle name="20% - Акцент4 5" xfId="177"/>
    <cellStyle name="20% - Акцент4 5 2" xfId="449"/>
    <cellStyle name="20% - Акцент4 6" xfId="215"/>
    <cellStyle name="20% - Акцент4 6 2" xfId="487"/>
    <cellStyle name="20% - Акцент4 7" xfId="85"/>
    <cellStyle name="20% - Акцент4 7 2" xfId="352"/>
    <cellStyle name="20% - Акцент4 8" xfId="122"/>
    <cellStyle name="20% - Акцент4 8 2" xfId="394"/>
    <cellStyle name="20% - Акцент4 9" xfId="285"/>
    <cellStyle name="20% - Акцент4 9 2" xfId="557"/>
    <cellStyle name="20% - Акцент5" xfId="34" builtinId="46" customBuiltin="1"/>
    <cellStyle name="20% - Акцент5 10" xfId="112"/>
    <cellStyle name="20% - Акцент5 11" xfId="43"/>
    <cellStyle name="20% - Акцент5 12" xfId="331"/>
    <cellStyle name="20% - Акцент5 2" xfId="62"/>
    <cellStyle name="20% - Акцент5 2 10" xfId="308"/>
    <cellStyle name="20% - Акцент5 2 11" xfId="365"/>
    <cellStyle name="20% - Акцент5 2 2" xfId="98"/>
    <cellStyle name="20% - Акцент5 2 2 2" xfId="387"/>
    <cellStyle name="20% - Акцент5 2 3" xfId="163"/>
    <cellStyle name="20% - Акцент5 2 3 2" xfId="435"/>
    <cellStyle name="20% - Акцент5 2 4" xfId="200"/>
    <cellStyle name="20% - Акцент5 2 4 2" xfId="472"/>
    <cellStyle name="20% - Акцент5 2 5" xfId="236"/>
    <cellStyle name="20% - Акцент5 2 5 2" xfId="508"/>
    <cellStyle name="20% - Акцент5 2 6" xfId="259"/>
    <cellStyle name="20% - Акцент5 2 6 2" xfId="531"/>
    <cellStyle name="20% - Акцент5 2 7" xfId="265"/>
    <cellStyle name="20% - Акцент5 2 7 2" xfId="537"/>
    <cellStyle name="20% - Акцент5 2 8" xfId="286"/>
    <cellStyle name="20% - Акцент5 2 8 2" xfId="558"/>
    <cellStyle name="20% - Акцент5 2 9" xfId="302"/>
    <cellStyle name="20% - Акцент5 3" xfId="142"/>
    <cellStyle name="20% - Акцент5 3 2" xfId="209"/>
    <cellStyle name="20% - Акцент5 3 2 2" xfId="481"/>
    <cellStyle name="20% - Акцент5 3 3" xfId="245"/>
    <cellStyle name="20% - Акцент5 3 3 2" xfId="517"/>
    <cellStyle name="20% - Акцент5 3 4" xfId="414"/>
    <cellStyle name="20% - Акцент5 4" xfId="149"/>
    <cellStyle name="20% - Акцент5 4 2" xfId="421"/>
    <cellStyle name="20% - Акцент5 5" xfId="180"/>
    <cellStyle name="20% - Акцент5 5 2" xfId="452"/>
    <cellStyle name="20% - Акцент5 6" xfId="217"/>
    <cellStyle name="20% - Акцент5 6 2" xfId="489"/>
    <cellStyle name="20% - Акцент5 7" xfId="130"/>
    <cellStyle name="20% - Акцент5 7 2" xfId="402"/>
    <cellStyle name="20% - Акцент5 8" xfId="71"/>
    <cellStyle name="20% - Акцент5 8 2" xfId="338"/>
    <cellStyle name="20% - Акцент5 9" xfId="289"/>
    <cellStyle name="20% - Акцент5 9 2" xfId="561"/>
    <cellStyle name="20% - Акцент6" xfId="38" builtinId="50" customBuiltin="1"/>
    <cellStyle name="20% - Акцент6 10" xfId="116"/>
    <cellStyle name="20% - Акцент6 11" xfId="49"/>
    <cellStyle name="20% - Акцент6 12" xfId="333"/>
    <cellStyle name="20% - Акцент6 2" xfId="66"/>
    <cellStyle name="20% - Акцент6 2 10" xfId="320"/>
    <cellStyle name="20% - Акцент6 2 11" xfId="369"/>
    <cellStyle name="20% - Акцент6 2 2" xfId="102"/>
    <cellStyle name="20% - Акцент6 2 2 2" xfId="391"/>
    <cellStyle name="20% - Акцент6 2 3" xfId="165"/>
    <cellStyle name="20% - Акцент6 2 3 2" xfId="437"/>
    <cellStyle name="20% - Акцент6 2 4" xfId="202"/>
    <cellStyle name="20% - Акцент6 2 4 2" xfId="474"/>
    <cellStyle name="20% - Акцент6 2 5" xfId="238"/>
    <cellStyle name="20% - Акцент6 2 5 2" xfId="510"/>
    <cellStyle name="20% - Акцент6 2 6" xfId="261"/>
    <cellStyle name="20% - Акцент6 2 6 2" xfId="533"/>
    <cellStyle name="20% - Акцент6 2 7" xfId="290"/>
    <cellStyle name="20% - Акцент6 2 7 2" xfId="562"/>
    <cellStyle name="20% - Акцент6 2 8" xfId="292"/>
    <cellStyle name="20% - Акцент6 2 8 2" xfId="564"/>
    <cellStyle name="20% - Акцент6 2 9" xfId="304"/>
    <cellStyle name="20% - Акцент6 3" xfId="144"/>
    <cellStyle name="20% - Акцент6 3 2" xfId="211"/>
    <cellStyle name="20% - Акцент6 3 2 2" xfId="483"/>
    <cellStyle name="20% - Акцент6 3 3" xfId="247"/>
    <cellStyle name="20% - Акцент6 3 3 2" xfId="519"/>
    <cellStyle name="20% - Акцент6 3 4" xfId="416"/>
    <cellStyle name="20% - Акцент6 4" xfId="151"/>
    <cellStyle name="20% - Акцент6 4 2" xfId="423"/>
    <cellStyle name="20% - Акцент6 5" xfId="182"/>
    <cellStyle name="20% - Акцент6 5 2" xfId="454"/>
    <cellStyle name="20% - Акцент6 6" xfId="219"/>
    <cellStyle name="20% - Акцент6 6 2" xfId="491"/>
    <cellStyle name="20% - Акцент6 7" xfId="136"/>
    <cellStyle name="20% - Акцент6 7 2" xfId="408"/>
    <cellStyle name="20% - Акцент6 8" xfId="104"/>
    <cellStyle name="20% - Акцент6 8 2" xfId="371"/>
    <cellStyle name="20% - Акцент6 9" xfId="81"/>
    <cellStyle name="20% - Акцент6 9 2" xfId="348"/>
    <cellStyle name="40% - Акцент1" xfId="19" builtinId="31" customBuiltin="1"/>
    <cellStyle name="40% - Акцент1 10" xfId="65"/>
    <cellStyle name="40% - Акцент1 11" xfId="307"/>
    <cellStyle name="40% - Акцент1 12" xfId="324"/>
    <cellStyle name="40% - Акцент1 2" xfId="51"/>
    <cellStyle name="40% - Акцент1 2 10" xfId="312"/>
    <cellStyle name="40% - Акцент1 2 11" xfId="351"/>
    <cellStyle name="40% - Акцент1 2 2" xfId="84"/>
    <cellStyle name="40% - Акцент1 2 2 2" xfId="376"/>
    <cellStyle name="40% - Акцент1 2 3" xfId="156"/>
    <cellStyle name="40% - Акцент1 2 3 2" xfId="428"/>
    <cellStyle name="40% - Акцент1 2 4" xfId="189"/>
    <cellStyle name="40% - Акцент1 2 4 2" xfId="461"/>
    <cellStyle name="40% - Акцент1 2 5" xfId="225"/>
    <cellStyle name="40% - Акцент1 2 5 2" xfId="497"/>
    <cellStyle name="40% - Акцент1 2 6" xfId="252"/>
    <cellStyle name="40% - Акцент1 2 6 2" xfId="524"/>
    <cellStyle name="40% - Акцент1 2 7" xfId="82"/>
    <cellStyle name="40% - Акцент1 2 7 2" xfId="349"/>
    <cellStyle name="40% - Акцент1 2 8" xfId="76"/>
    <cellStyle name="40% - Акцент1 2 8 2" xfId="343"/>
    <cellStyle name="40% - Акцент1 2 9" xfId="294"/>
    <cellStyle name="40% - Акцент1 3" xfId="132"/>
    <cellStyle name="40% - Акцент1 3 2" xfId="196"/>
    <cellStyle name="40% - Акцент1 3 2 2" xfId="468"/>
    <cellStyle name="40% - Акцент1 3 3" xfId="232"/>
    <cellStyle name="40% - Акцент1 3 3 2" xfId="504"/>
    <cellStyle name="40% - Акцент1 3 4" xfId="404"/>
    <cellStyle name="40% - Акцент1 4" xfId="118"/>
    <cellStyle name="40% - Акцент1 4 2" xfId="390"/>
    <cellStyle name="40% - Акцент1 5" xfId="169"/>
    <cellStyle name="40% - Акцент1 5 2" xfId="441"/>
    <cellStyle name="40% - Акцент1 6" xfId="176"/>
    <cellStyle name="40% - Акцент1 6 2" xfId="448"/>
    <cellStyle name="40% - Акцент1 7" xfId="101"/>
    <cellStyle name="40% - Акцент1 7 2" xfId="368"/>
    <cellStyle name="40% - Акцент1 8" xfId="268"/>
    <cellStyle name="40% - Акцент1 8 2" xfId="540"/>
    <cellStyle name="40% - Акцент1 9" xfId="274"/>
    <cellStyle name="40% - Акцент1 9 2" xfId="546"/>
    <cellStyle name="40% - Акцент2" xfId="23" builtinId="35" customBuiltin="1"/>
    <cellStyle name="40% - Акцент2 10" xfId="53"/>
    <cellStyle name="40% - Акцент2 11" xfId="321"/>
    <cellStyle name="40% - Акцент2 12" xfId="326"/>
    <cellStyle name="40% - Акцент2 2" xfId="55"/>
    <cellStyle name="40% - Акцент2 2 10" xfId="310"/>
    <cellStyle name="40% - Акцент2 2 11" xfId="355"/>
    <cellStyle name="40% - Акцент2 2 2" xfId="88"/>
    <cellStyle name="40% - Акцент2 2 2 2" xfId="380"/>
    <cellStyle name="40% - Акцент2 2 3" xfId="158"/>
    <cellStyle name="40% - Акцент2 2 3 2" xfId="430"/>
    <cellStyle name="40% - Акцент2 2 4" xfId="191"/>
    <cellStyle name="40% - Акцент2 2 4 2" xfId="463"/>
    <cellStyle name="40% - Акцент2 2 5" xfId="227"/>
    <cellStyle name="40% - Акцент2 2 5 2" xfId="499"/>
    <cellStyle name="40% - Акцент2 2 6" xfId="254"/>
    <cellStyle name="40% - Акцент2 2 6 2" xfId="526"/>
    <cellStyle name="40% - Акцент2 2 7" xfId="269"/>
    <cellStyle name="40% - Акцент2 2 7 2" xfId="541"/>
    <cellStyle name="40% - Акцент2 2 8" xfId="278"/>
    <cellStyle name="40% - Акцент2 2 8 2" xfId="550"/>
    <cellStyle name="40% - Акцент2 2 9" xfId="296"/>
    <cellStyle name="40% - Акцент2 3" xfId="139"/>
    <cellStyle name="40% - Акцент2 3 2" xfId="204"/>
    <cellStyle name="40% - Акцент2 3 2 2" xfId="476"/>
    <cellStyle name="40% - Акцент2 3 3" xfId="240"/>
    <cellStyle name="40% - Акцент2 3 3 2" xfId="512"/>
    <cellStyle name="40% - Акцент2 3 4" xfId="411"/>
    <cellStyle name="40% - Акцент2 4" xfId="108"/>
    <cellStyle name="40% - Акцент2 4 2" xfId="378"/>
    <cellStyle name="40% - Акцент2 5" xfId="171"/>
    <cellStyle name="40% - Акцент2 5 2" xfId="443"/>
    <cellStyle name="40% - Акцент2 6" xfId="184"/>
    <cellStyle name="40% - Акцент2 6 2" xfId="456"/>
    <cellStyle name="40% - Акцент2 7" xfId="86"/>
    <cellStyle name="40% - Акцент2 7 2" xfId="353"/>
    <cellStyle name="40% - Акцент2 8" xfId="74"/>
    <cellStyle name="40% - Акцент2 8 2" xfId="341"/>
    <cellStyle name="40% - Акцент2 9" xfId="121"/>
    <cellStyle name="40% - Акцент2 9 2" xfId="393"/>
    <cellStyle name="40% - Акцент3" xfId="27" builtinId="39" customBuiltin="1"/>
    <cellStyle name="40% - Акцент3 10" xfId="61"/>
    <cellStyle name="40% - Акцент3 11" xfId="313"/>
    <cellStyle name="40% - Акцент3 12" xfId="328"/>
    <cellStyle name="40% - Акцент3 2" xfId="58"/>
    <cellStyle name="40% - Акцент3 2 10" xfId="318"/>
    <cellStyle name="40% - Акцент3 2 11" xfId="359"/>
    <cellStyle name="40% - Акцент3 2 2" xfId="92"/>
    <cellStyle name="40% - Акцент3 2 2 2" xfId="383"/>
    <cellStyle name="40% - Акцент3 2 3" xfId="160"/>
    <cellStyle name="40% - Акцент3 2 3 2" xfId="432"/>
    <cellStyle name="40% - Акцент3 2 4" xfId="194"/>
    <cellStyle name="40% - Акцент3 2 4 2" xfId="466"/>
    <cellStyle name="40% - Акцент3 2 5" xfId="230"/>
    <cellStyle name="40% - Акцент3 2 5 2" xfId="502"/>
    <cellStyle name="40% - Акцент3 2 6" xfId="256"/>
    <cellStyle name="40% - Акцент3 2 6 2" xfId="528"/>
    <cellStyle name="40% - Акцент3 2 7" xfId="267"/>
    <cellStyle name="40% - Акцент3 2 7 2" xfId="539"/>
    <cellStyle name="40% - Акцент3 2 8" xfId="276"/>
    <cellStyle name="40% - Акцент3 2 8 2" xfId="548"/>
    <cellStyle name="40% - Акцент3 2 9" xfId="299"/>
    <cellStyle name="40% - Акцент3 3" xfId="128"/>
    <cellStyle name="40% - Акцент3 3 2" xfId="192"/>
    <cellStyle name="40% - Акцент3 3 2 2" xfId="464"/>
    <cellStyle name="40% - Акцент3 3 3" xfId="228"/>
    <cellStyle name="40% - Акцент3 3 3 2" xfId="500"/>
    <cellStyle name="40% - Акцент3 3 4" xfId="400"/>
    <cellStyle name="40% - Акцент3 4" xfId="115"/>
    <cellStyle name="40% - Акцент3 4 2" xfId="386"/>
    <cellStyle name="40% - Акцент3 5" xfId="174"/>
    <cellStyle name="40% - Акцент3 5 2" xfId="446"/>
    <cellStyle name="40% - Акцент3 6" xfId="172"/>
    <cellStyle name="40% - Акцент3 6 2" xfId="444"/>
    <cellStyle name="40% - Акцент3 7" xfId="97"/>
    <cellStyle name="40% - Акцент3 7 2" xfId="364"/>
    <cellStyle name="40% - Акцент3 8" xfId="79"/>
    <cellStyle name="40% - Акцент3 8 2" xfId="346"/>
    <cellStyle name="40% - Акцент3 9" xfId="270"/>
    <cellStyle name="40% - Акцент3 9 2" xfId="542"/>
    <cellStyle name="40% - Акцент4" xfId="31" builtinId="43" customBuiltin="1"/>
    <cellStyle name="40% - Акцент4 10" xfId="120"/>
    <cellStyle name="40% - Акцент4 11" xfId="47"/>
    <cellStyle name="40% - Акцент4 12" xfId="330"/>
    <cellStyle name="40% - Акцент4 2" xfId="60"/>
    <cellStyle name="40% - Акцент4 2 10" xfId="297"/>
    <cellStyle name="40% - Акцент4 2 11" xfId="363"/>
    <cellStyle name="40% - Акцент4 2 2" xfId="96"/>
    <cellStyle name="40% - Акцент4 2 2 2" xfId="385"/>
    <cellStyle name="40% - Акцент4 2 3" xfId="162"/>
    <cellStyle name="40% - Акцент4 2 3 2" xfId="434"/>
    <cellStyle name="40% - Акцент4 2 4" xfId="198"/>
    <cellStyle name="40% - Акцент4 2 4 2" xfId="470"/>
    <cellStyle name="40% - Акцент4 2 5" xfId="234"/>
    <cellStyle name="40% - Акцент4 2 5 2" xfId="506"/>
    <cellStyle name="40% - Акцент4 2 6" xfId="258"/>
    <cellStyle name="40% - Акцент4 2 6 2" xfId="530"/>
    <cellStyle name="40% - Акцент4 2 7" xfId="279"/>
    <cellStyle name="40% - Акцент4 2 7 2" xfId="551"/>
    <cellStyle name="40% - Акцент4 2 8" xfId="272"/>
    <cellStyle name="40% - Акцент4 2 8 2" xfId="544"/>
    <cellStyle name="40% - Акцент4 2 9" xfId="301"/>
    <cellStyle name="40% - Акцент4 3" xfId="141"/>
    <cellStyle name="40% - Акцент4 3 2" xfId="208"/>
    <cellStyle name="40% - Акцент4 3 2 2" xfId="480"/>
    <cellStyle name="40% - Акцент4 3 3" xfId="244"/>
    <cellStyle name="40% - Акцент4 3 3 2" xfId="516"/>
    <cellStyle name="40% - Акцент4 3 4" xfId="413"/>
    <cellStyle name="40% - Акцент4 4" xfId="148"/>
    <cellStyle name="40% - Акцент4 4 2" xfId="420"/>
    <cellStyle name="40% - Акцент4 5" xfId="178"/>
    <cellStyle name="40% - Акцент4 5 2" xfId="450"/>
    <cellStyle name="40% - Акцент4 6" xfId="216"/>
    <cellStyle name="40% - Акцент4 6 2" xfId="488"/>
    <cellStyle name="40% - Акцент4 7" xfId="138"/>
    <cellStyle name="40% - Акцент4 7 2" xfId="410"/>
    <cellStyle name="40% - Акцент4 8" xfId="80"/>
    <cellStyle name="40% - Акцент4 8 2" xfId="347"/>
    <cellStyle name="40% - Акцент4 9" xfId="73"/>
    <cellStyle name="40% - Акцент4 9 2" xfId="340"/>
    <cellStyle name="40% - Акцент5" xfId="35" builtinId="47" customBuiltin="1"/>
    <cellStyle name="40% - Акцент5 10" xfId="110"/>
    <cellStyle name="40% - Акцент5 11" xfId="48"/>
    <cellStyle name="40% - Акцент5 12" xfId="332"/>
    <cellStyle name="40% - Акцент5 2" xfId="63"/>
    <cellStyle name="40% - Акцент5 2 10" xfId="316"/>
    <cellStyle name="40% - Акцент5 2 11" xfId="366"/>
    <cellStyle name="40% - Акцент5 2 2" xfId="99"/>
    <cellStyle name="40% - Акцент5 2 2 2" xfId="388"/>
    <cellStyle name="40% - Акцент5 2 3" xfId="164"/>
    <cellStyle name="40% - Акцент5 2 3 2" xfId="436"/>
    <cellStyle name="40% - Акцент5 2 4" xfId="201"/>
    <cellStyle name="40% - Акцент5 2 4 2" xfId="473"/>
    <cellStyle name="40% - Акцент5 2 5" xfId="237"/>
    <cellStyle name="40% - Акцент5 2 5 2" xfId="509"/>
    <cellStyle name="40% - Акцент5 2 6" xfId="260"/>
    <cellStyle name="40% - Акцент5 2 6 2" xfId="532"/>
    <cellStyle name="40% - Акцент5 2 7" xfId="284"/>
    <cellStyle name="40% - Акцент5 2 7 2" xfId="556"/>
    <cellStyle name="40% - Акцент5 2 8" xfId="287"/>
    <cellStyle name="40% - Акцент5 2 8 2" xfId="559"/>
    <cellStyle name="40% - Акцент5 2 9" xfId="303"/>
    <cellStyle name="40% - Акцент5 3" xfId="143"/>
    <cellStyle name="40% - Акцент5 3 2" xfId="210"/>
    <cellStyle name="40% - Акцент5 3 2 2" xfId="482"/>
    <cellStyle name="40% - Акцент5 3 3" xfId="246"/>
    <cellStyle name="40% - Акцент5 3 3 2" xfId="518"/>
    <cellStyle name="40% - Акцент5 3 4" xfId="415"/>
    <cellStyle name="40% - Акцент5 4" xfId="150"/>
    <cellStyle name="40% - Акцент5 4 2" xfId="422"/>
    <cellStyle name="40% - Акцент5 5" xfId="181"/>
    <cellStyle name="40% - Акцент5 5 2" xfId="453"/>
    <cellStyle name="40% - Акцент5 6" xfId="218"/>
    <cellStyle name="40% - Акцент5 6 2" xfId="490"/>
    <cellStyle name="40% - Акцент5 7" xfId="127"/>
    <cellStyle name="40% - Акцент5 7 2" xfId="399"/>
    <cellStyle name="40% - Акцент5 8" xfId="137"/>
    <cellStyle name="40% - Акцент5 8 2" xfId="409"/>
    <cellStyle name="40% - Акцент5 9" xfId="89"/>
    <cellStyle name="40% - Акцент5 9 2" xfId="356"/>
    <cellStyle name="40% - Акцент6" xfId="39" builtinId="51" customBuiltin="1"/>
    <cellStyle name="40% - Акцент6 10" xfId="113"/>
    <cellStyle name="40% - Акцент6 11" xfId="46"/>
    <cellStyle name="40% - Акцент6 12" xfId="334"/>
    <cellStyle name="40% - Акцент6 2" xfId="67"/>
    <cellStyle name="40% - Акцент6 2 10" xfId="314"/>
    <cellStyle name="40% - Акцент6 2 11" xfId="370"/>
    <cellStyle name="40% - Акцент6 2 2" xfId="103"/>
    <cellStyle name="40% - Акцент6 2 2 2" xfId="392"/>
    <cellStyle name="40% - Акцент6 2 3" xfId="166"/>
    <cellStyle name="40% - Акцент6 2 3 2" xfId="438"/>
    <cellStyle name="40% - Акцент6 2 4" xfId="203"/>
    <cellStyle name="40% - Акцент6 2 4 2" xfId="475"/>
    <cellStyle name="40% - Акцент6 2 5" xfId="239"/>
    <cellStyle name="40% - Акцент6 2 5 2" xfId="511"/>
    <cellStyle name="40% - Акцент6 2 6" xfId="262"/>
    <cellStyle name="40% - Акцент6 2 6 2" xfId="534"/>
    <cellStyle name="40% - Акцент6 2 7" xfId="281"/>
    <cellStyle name="40% - Акцент6 2 7 2" xfId="553"/>
    <cellStyle name="40% - Акцент6 2 8" xfId="264"/>
    <cellStyle name="40% - Акцент6 2 8 2" xfId="536"/>
    <cellStyle name="40% - Акцент6 2 9" xfId="305"/>
    <cellStyle name="40% - Акцент6 3" xfId="145"/>
    <cellStyle name="40% - Акцент6 3 2" xfId="212"/>
    <cellStyle name="40% - Акцент6 3 2 2" xfId="484"/>
    <cellStyle name="40% - Акцент6 3 3" xfId="248"/>
    <cellStyle name="40% - Акцент6 3 3 2" xfId="520"/>
    <cellStyle name="40% - Акцент6 3 4" xfId="417"/>
    <cellStyle name="40% - Акцент6 4" xfId="152"/>
    <cellStyle name="40% - Акцент6 4 2" xfId="424"/>
    <cellStyle name="40% - Акцент6 5" xfId="183"/>
    <cellStyle name="40% - Акцент6 5 2" xfId="455"/>
    <cellStyle name="40% - Акцент6 6" xfId="220"/>
    <cellStyle name="40% - Акцент6 6 2" xfId="492"/>
    <cellStyle name="40% - Акцент6 7" xfId="133"/>
    <cellStyle name="40% - Акцент6 7 2" xfId="405"/>
    <cellStyle name="40% - Акцент6 8" xfId="94"/>
    <cellStyle name="40% - Акцент6 8 2" xfId="361"/>
    <cellStyle name="40% - Акцент6 9" xfId="280"/>
    <cellStyle name="40% - Акцент6 9 2" xfId="552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10" xfId="109"/>
    <cellStyle name="Обычный 2 11" xfId="119"/>
    <cellStyle name="Обычный 2 12" xfId="335"/>
    <cellStyle name="Обычный 2 2" xfId="68"/>
    <cellStyle name="Обычный 2 2 2" xfId="205"/>
    <cellStyle name="Обычный 2 2 2 2" xfId="477"/>
    <cellStyle name="Обычный 2 2 3" xfId="241"/>
    <cellStyle name="Обычный 2 2 3 2" xfId="513"/>
    <cellStyle name="Обычный 2 2 4" xfId="372"/>
    <cellStyle name="Обычный 2 3" xfId="146"/>
    <cellStyle name="Обычный 2 3 2" xfId="213"/>
    <cellStyle name="Обычный 2 3 2 2" xfId="485"/>
    <cellStyle name="Обычный 2 3 3" xfId="249"/>
    <cellStyle name="Обычный 2 3 3 2" xfId="521"/>
    <cellStyle name="Обычный 2 3 4" xfId="418"/>
    <cellStyle name="Обычный 2 4" xfId="153"/>
    <cellStyle name="Обычный 2 4 2" xfId="425"/>
    <cellStyle name="Обычный 2 5" xfId="185"/>
    <cellStyle name="Обычный 2 5 2" xfId="457"/>
    <cellStyle name="Обычный 2 6" xfId="221"/>
    <cellStyle name="Обычный 2 6 2" xfId="493"/>
    <cellStyle name="Обычный 2 7" xfId="126"/>
    <cellStyle name="Обычный 2 7 2" xfId="398"/>
    <cellStyle name="Обычный 2 8" xfId="129"/>
    <cellStyle name="Обычный 2 8 2" xfId="401"/>
    <cellStyle name="Обычный 2 9" xfId="78"/>
    <cellStyle name="Обычный 2 9 2" xfId="345"/>
    <cellStyle name="Плохой" xfId="7" builtinId="27" customBuiltin="1"/>
    <cellStyle name="Пояснение" xfId="15" builtinId="53" customBuiltin="1"/>
    <cellStyle name="Примечание 2" xfId="42"/>
    <cellStyle name="Примечание 2 10" xfId="106"/>
    <cellStyle name="Примечание 2 11" xfId="114"/>
    <cellStyle name="Примечание 2 12" xfId="336"/>
    <cellStyle name="Примечание 2 2" xfId="69"/>
    <cellStyle name="Примечание 2 2 2" xfId="206"/>
    <cellStyle name="Примечание 2 2 2 2" xfId="478"/>
    <cellStyle name="Примечание 2 2 3" xfId="242"/>
    <cellStyle name="Примечание 2 2 3 2" xfId="514"/>
    <cellStyle name="Примечание 2 2 4" xfId="373"/>
    <cellStyle name="Примечание 2 3" xfId="147"/>
    <cellStyle name="Примечание 2 3 2" xfId="214"/>
    <cellStyle name="Примечание 2 3 2 2" xfId="486"/>
    <cellStyle name="Примечание 2 3 3" xfId="250"/>
    <cellStyle name="Примечание 2 3 3 2" xfId="522"/>
    <cellStyle name="Примечание 2 3 4" xfId="419"/>
    <cellStyle name="Примечание 2 4" xfId="154"/>
    <cellStyle name="Примечание 2 4 2" xfId="426"/>
    <cellStyle name="Примечание 2 5" xfId="186"/>
    <cellStyle name="Примечание 2 5 2" xfId="458"/>
    <cellStyle name="Примечание 2 6" xfId="222"/>
    <cellStyle name="Примечание 2 6 2" xfId="494"/>
    <cellStyle name="Примечание 2 7" xfId="124"/>
    <cellStyle name="Примечание 2 7 2" xfId="396"/>
    <cellStyle name="Примечание 2 8" xfId="125"/>
    <cellStyle name="Примечание 2 8 2" xfId="397"/>
    <cellStyle name="Примечание 2 9" xfId="134"/>
    <cellStyle name="Примечание 2 9 2" xfId="406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T370"/>
  <sheetViews>
    <sheetView tabSelected="1" workbookViewId="0">
      <selection activeCell="A4" sqref="A4:T4"/>
    </sheetView>
  </sheetViews>
  <sheetFormatPr defaultColWidth="9.109375" defaultRowHeight="56.4" customHeight="1"/>
  <cols>
    <col min="1" max="1" width="40.109375" style="5" customWidth="1"/>
    <col min="2" max="2" width="5.44140625" style="5" customWidth="1"/>
    <col min="3" max="4" width="4.88671875" style="5" customWidth="1"/>
    <col min="5" max="5" width="14.33203125" style="5" customWidth="1"/>
    <col min="6" max="6" width="4.88671875" style="5" customWidth="1"/>
    <col min="7" max="7" width="14.6640625" style="5" hidden="1" customWidth="1"/>
    <col min="8" max="8" width="14.88671875" style="5" hidden="1" customWidth="1"/>
    <col min="9" max="11" width="15.6640625" style="5" hidden="1" customWidth="1"/>
    <col min="12" max="12" width="15" style="5" hidden="1" customWidth="1"/>
    <col min="13" max="14" width="14.88671875" style="5" hidden="1" customWidth="1"/>
    <col min="15" max="15" width="17.6640625" style="5" customWidth="1"/>
    <col min="16" max="16" width="14.6640625" style="5" hidden="1" customWidth="1"/>
    <col min="17" max="17" width="14.109375" style="5" hidden="1" customWidth="1"/>
    <col min="18" max="18" width="16" style="5" hidden="1" customWidth="1"/>
    <col min="19" max="19" width="14.5546875" style="5" hidden="1" customWidth="1"/>
    <col min="20" max="20" width="15.6640625" style="5" customWidth="1"/>
    <col min="21" max="16384" width="9.109375" style="5"/>
  </cols>
  <sheetData>
    <row r="1" spans="1:20" ht="21.75" customHeight="1">
      <c r="A1" s="20" t="s">
        <v>214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ht="22.5" customHeight="1">
      <c r="A2" s="20" t="s">
        <v>212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ht="21" customHeight="1">
      <c r="A3" s="20" t="s">
        <v>213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ht="20.25" customHeight="1">
      <c r="A4" s="20" t="s">
        <v>326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0" ht="18" customHeight="1">
      <c r="A5" s="20" t="s">
        <v>214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</row>
    <row r="6" spans="1:20" ht="18.75" customHeight="1">
      <c r="A6" s="18" t="s">
        <v>212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ht="21" customHeight="1">
      <c r="A7" s="18" t="s">
        <v>213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21" customHeight="1">
      <c r="A8" s="18" t="s">
        <v>306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15.6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48.75" customHeight="1">
      <c r="A10" s="19" t="s">
        <v>307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6.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 ht="18.75" customHeight="1">
      <c r="A12" s="26" t="s">
        <v>195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ht="30" customHeight="1">
      <c r="A13" s="21" t="s">
        <v>2</v>
      </c>
      <c r="B13" s="21" t="s">
        <v>215</v>
      </c>
      <c r="C13" s="21" t="s">
        <v>19</v>
      </c>
      <c r="D13" s="21" t="s">
        <v>27</v>
      </c>
      <c r="E13" s="21" t="s">
        <v>0</v>
      </c>
      <c r="F13" s="21" t="s">
        <v>1</v>
      </c>
      <c r="G13" s="24" t="s">
        <v>238</v>
      </c>
      <c r="H13" s="22" t="s">
        <v>308</v>
      </c>
      <c r="I13" s="24" t="s">
        <v>238</v>
      </c>
      <c r="J13" s="22" t="s">
        <v>316</v>
      </c>
      <c r="K13" s="24" t="s">
        <v>238</v>
      </c>
      <c r="L13" s="24" t="s">
        <v>276</v>
      </c>
      <c r="M13" s="22" t="s">
        <v>308</v>
      </c>
      <c r="N13" s="22" t="s">
        <v>319</v>
      </c>
      <c r="O13" s="24" t="s">
        <v>238</v>
      </c>
      <c r="P13" s="24" t="s">
        <v>276</v>
      </c>
      <c r="Q13" s="22" t="s">
        <v>316</v>
      </c>
      <c r="R13" s="24" t="s">
        <v>276</v>
      </c>
      <c r="S13" s="22" t="s">
        <v>319</v>
      </c>
      <c r="T13" s="24" t="s">
        <v>276</v>
      </c>
    </row>
    <row r="14" spans="1:20" ht="78.75" customHeight="1">
      <c r="A14" s="21"/>
      <c r="B14" s="21"/>
      <c r="C14" s="21"/>
      <c r="D14" s="21"/>
      <c r="E14" s="21"/>
      <c r="F14" s="21"/>
      <c r="G14" s="25"/>
      <c r="H14" s="23"/>
      <c r="I14" s="25"/>
      <c r="J14" s="23"/>
      <c r="K14" s="25"/>
      <c r="L14" s="25"/>
      <c r="M14" s="23"/>
      <c r="N14" s="23"/>
      <c r="O14" s="25"/>
      <c r="P14" s="25"/>
      <c r="Q14" s="23"/>
      <c r="R14" s="25"/>
      <c r="S14" s="23"/>
      <c r="T14" s="25"/>
    </row>
    <row r="15" spans="1:20" ht="42" customHeight="1">
      <c r="A15" s="6" t="s">
        <v>17</v>
      </c>
      <c r="B15" s="7" t="s">
        <v>5</v>
      </c>
      <c r="C15" s="7"/>
      <c r="D15" s="7"/>
      <c r="E15" s="3"/>
      <c r="F15" s="3"/>
      <c r="G15" s="8">
        <v>58086.845803000004</v>
      </c>
      <c r="H15" s="9">
        <f>H16+H17</f>
        <v>0</v>
      </c>
      <c r="I15" s="8">
        <f>G15+H15</f>
        <v>58086.845803000004</v>
      </c>
      <c r="J15" s="9">
        <f>J16+J17</f>
        <v>0</v>
      </c>
      <c r="K15" s="8">
        <f>I15+J15</f>
        <v>58086.845803000004</v>
      </c>
      <c r="L15" s="8">
        <v>56082.776303000013</v>
      </c>
      <c r="M15" s="9">
        <f>M16+M17</f>
        <v>0</v>
      </c>
      <c r="N15" s="9">
        <f>N16+N17</f>
        <v>7320.6414100000002</v>
      </c>
      <c r="O15" s="8">
        <f>K15+N15</f>
        <v>65407.487213</v>
      </c>
      <c r="P15" s="8">
        <f>L15+M15</f>
        <v>56082.776303000013</v>
      </c>
      <c r="Q15" s="9">
        <f>Q16+Q17</f>
        <v>0</v>
      </c>
      <c r="R15" s="8">
        <f>P15+Q15</f>
        <v>56082.776303000013</v>
      </c>
      <c r="S15" s="9">
        <f>S16+S17</f>
        <v>7742.1233700000003</v>
      </c>
      <c r="T15" s="8">
        <f>R15+S15</f>
        <v>63824.899673000014</v>
      </c>
    </row>
    <row r="16" spans="1:20" ht="39.75" customHeight="1">
      <c r="A16" s="2" t="s">
        <v>12</v>
      </c>
      <c r="B16" s="3" t="s">
        <v>5</v>
      </c>
      <c r="C16" s="3"/>
      <c r="D16" s="3"/>
      <c r="E16" s="3"/>
      <c r="F16" s="3"/>
      <c r="G16" s="8">
        <v>55067.172302999985</v>
      </c>
      <c r="H16" s="9">
        <f>H18+H20+H30+H32+H34+H36+H38+H40+H43+H45+H51+H53+H55+H57+H61+H65+H67+H70+H72+H74+H76+H78+H81+H83+H85+H89+H91+H93+H97+H99+H101+H105+H107+H109+H111+H113+H116+H120+H125+H127+H129+H131+H134+H136+H138+H140+H142+H144+H146+H148+H152+H156+H95+H87+H103+H118</f>
        <v>0</v>
      </c>
      <c r="I16" s="8">
        <f t="shared" ref="I16:I79" si="0">G16+H16</f>
        <v>55067.172302999985</v>
      </c>
      <c r="J16" s="9">
        <f>J18+J20+J30+J32+J34+J36+J38+J40+J43+J45+J51+J53+J55+J57+J61+J65+J67+J70+J72+J74+J76+J78+J81+J83+J85+J89+J91+J93+J97+J99+J101+J105+J107+J109+J111+J113+J116+J120+J125+J127+J129+J131+J134+J136+J138+J140+J142+J144+J146+J148+J152+J156+J95+J87+J103+J118</f>
        <v>0</v>
      </c>
      <c r="K16" s="8">
        <f t="shared" ref="K16:K79" si="1">I16+J16</f>
        <v>55067.172302999985</v>
      </c>
      <c r="L16" s="8">
        <v>53018.704802999986</v>
      </c>
      <c r="M16" s="9">
        <f>M18+M20+M30+M32+M34+M36+M38+M40+M43+M45+M51+M53+M55+M57+M61+M65+M67+M70+M72+M74+M76+M78+M81+M83+M85+M89+M91+M93+M97+M99+M101+M105+M107+M109+M111+M113+M116+M120+M125+M127+M129+M131+M134+M136+M138+M140+M142+M144+M146+M148+M152+M156+M95+M87+M103+M118</f>
        <v>0</v>
      </c>
      <c r="N16" s="9">
        <f>N18+N20+N30+N32+N34+N36+N38+N40+N43+N45+N51+N53+N55+N57+N61+N65+N67+N70+N72+N74+N76+N78+N81+N83+N85+N89+N91+N93+N97+N99+N101+N105+N107+N109+N111+N113+N116+N120+N125+N127+N129+N131+N134+N136+N138+N140+N142+N144+N146+N148+N152+N156+N95+N87+N103+N118+N150</f>
        <v>7303.7210500000001</v>
      </c>
      <c r="O16" s="8">
        <f t="shared" ref="O16:O79" si="2">K16+N16</f>
        <v>62370.893352999985</v>
      </c>
      <c r="P16" s="8">
        <f t="shared" ref="P16:P79" si="3">L16+M16</f>
        <v>53018.704802999986</v>
      </c>
      <c r="Q16" s="9">
        <f>Q18+Q20+Q30+Q32+Q34+Q36+Q38+Q40+Q43+Q45+Q51+Q53+Q55+Q57+Q61+Q65+Q67+Q70+Q72+Q74+Q76+Q78+Q81+Q83+Q85+Q89+Q91+Q93+Q97+Q99+Q101+Q105+Q107+Q109+Q111+Q113+Q116+Q120+Q125+Q127+Q129+Q131+Q134+Q136+Q138+Q140+Q142+Q144+Q146+Q148+Q152+Q156+Q95+Q87+Q103+Q118</f>
        <v>0</v>
      </c>
      <c r="R16" s="8">
        <f t="shared" ref="R16:R79" si="4">P16+Q16</f>
        <v>53018.704802999986</v>
      </c>
      <c r="S16" s="9">
        <f>S18+S20+S30+S32+S34+S36+S38+S40+S43+S45+S51+S53+S55+S57+S61+S65+S67+S70+S72+S74+S76+S78+S81+S83+S85+S89+S91+S93+S97+S99+S101+S105+S107+S109+S111+S113+S116+S120+S125+S127+S129+S131+S134+S136+S138+S140+S142+S144+S146+S148+S152+S156+S95+S87+S103+S118+S150</f>
        <v>7725.2030100000002</v>
      </c>
      <c r="T16" s="8">
        <f t="shared" ref="T16:T79" si="5">R16+S16</f>
        <v>60743.907812999983</v>
      </c>
    </row>
    <row r="17" spans="1:20" ht="46.5" customHeight="1">
      <c r="A17" s="2" t="s">
        <v>13</v>
      </c>
      <c r="B17" s="3" t="s">
        <v>5</v>
      </c>
      <c r="C17" s="3"/>
      <c r="D17" s="3"/>
      <c r="E17" s="3"/>
      <c r="F17" s="3"/>
      <c r="G17" s="8">
        <v>3019.6735000000003</v>
      </c>
      <c r="H17" s="9">
        <f>H25+H28+H49+H63+H154</f>
        <v>0</v>
      </c>
      <c r="I17" s="8">
        <f t="shared" si="0"/>
        <v>3019.6735000000003</v>
      </c>
      <c r="J17" s="9">
        <f>J25+J28+J49+J63+J154</f>
        <v>0</v>
      </c>
      <c r="K17" s="8">
        <f t="shared" si="1"/>
        <v>3019.6735000000003</v>
      </c>
      <c r="L17" s="8">
        <v>3064.0715</v>
      </c>
      <c r="M17" s="9">
        <f>M25+M28+M49+M63+M154</f>
        <v>0</v>
      </c>
      <c r="N17" s="9">
        <f>N25+N28+N49+N63+N154</f>
        <v>16.920359999999999</v>
      </c>
      <c r="O17" s="8">
        <f t="shared" si="2"/>
        <v>3036.5938600000004</v>
      </c>
      <c r="P17" s="8">
        <f t="shared" si="3"/>
        <v>3064.0715</v>
      </c>
      <c r="Q17" s="9">
        <f>Q25+Q28+Q49+Q63+Q154</f>
        <v>0</v>
      </c>
      <c r="R17" s="8">
        <f t="shared" si="4"/>
        <v>3064.0715</v>
      </c>
      <c r="S17" s="9">
        <f>S25+S28+S49+S63+S154</f>
        <v>16.920359999999999</v>
      </c>
      <c r="T17" s="8">
        <f t="shared" si="5"/>
        <v>3080.9918600000001</v>
      </c>
    </row>
    <row r="18" spans="1:20" ht="45.75" customHeight="1">
      <c r="A18" s="2" t="s">
        <v>30</v>
      </c>
      <c r="B18" s="3" t="s">
        <v>5</v>
      </c>
      <c r="C18" s="3" t="s">
        <v>20</v>
      </c>
      <c r="D18" s="3" t="s">
        <v>26</v>
      </c>
      <c r="E18" s="1" t="s">
        <v>31</v>
      </c>
      <c r="F18" s="3"/>
      <c r="G18" s="8">
        <v>1427.3129999999999</v>
      </c>
      <c r="H18" s="9">
        <f>H19</f>
        <v>0</v>
      </c>
      <c r="I18" s="8">
        <f t="shared" si="0"/>
        <v>1427.3129999999999</v>
      </c>
      <c r="J18" s="9">
        <f>J19</f>
        <v>0</v>
      </c>
      <c r="K18" s="8">
        <f t="shared" si="1"/>
        <v>1427.3129999999999</v>
      </c>
      <c r="L18" s="8">
        <v>1427.3129999999999</v>
      </c>
      <c r="M18" s="9">
        <f>M19</f>
        <v>0</v>
      </c>
      <c r="N18" s="9">
        <f>N19</f>
        <v>0</v>
      </c>
      <c r="O18" s="8">
        <f t="shared" si="2"/>
        <v>1427.3129999999999</v>
      </c>
      <c r="P18" s="8">
        <f t="shared" si="3"/>
        <v>1427.3129999999999</v>
      </c>
      <c r="Q18" s="9">
        <f>Q19</f>
        <v>0</v>
      </c>
      <c r="R18" s="8">
        <f t="shared" si="4"/>
        <v>1427.3129999999999</v>
      </c>
      <c r="S18" s="9">
        <f>S19</f>
        <v>0</v>
      </c>
      <c r="T18" s="8">
        <f t="shared" si="5"/>
        <v>1427.3129999999999</v>
      </c>
    </row>
    <row r="19" spans="1:20" ht="84" customHeight="1">
      <c r="A19" s="2" t="s">
        <v>102</v>
      </c>
      <c r="B19" s="3" t="s">
        <v>5</v>
      </c>
      <c r="C19" s="3" t="s">
        <v>20</v>
      </c>
      <c r="D19" s="3" t="s">
        <v>26</v>
      </c>
      <c r="E19" s="1" t="s">
        <v>31</v>
      </c>
      <c r="F19" s="3">
        <v>100</v>
      </c>
      <c r="G19" s="8">
        <v>1427.3129999999999</v>
      </c>
      <c r="H19" s="9"/>
      <c r="I19" s="8">
        <f t="shared" si="0"/>
        <v>1427.3129999999999</v>
      </c>
      <c r="J19" s="9"/>
      <c r="K19" s="8">
        <f t="shared" si="1"/>
        <v>1427.3129999999999</v>
      </c>
      <c r="L19" s="8">
        <v>1427.3129999999999</v>
      </c>
      <c r="M19" s="9"/>
      <c r="N19" s="9"/>
      <c r="O19" s="8">
        <f t="shared" si="2"/>
        <v>1427.3129999999999</v>
      </c>
      <c r="P19" s="8">
        <f t="shared" si="3"/>
        <v>1427.3129999999999</v>
      </c>
      <c r="Q19" s="9"/>
      <c r="R19" s="8">
        <f t="shared" si="4"/>
        <v>1427.3129999999999</v>
      </c>
      <c r="S19" s="9"/>
      <c r="T19" s="8">
        <f t="shared" si="5"/>
        <v>1427.3129999999999</v>
      </c>
    </row>
    <row r="20" spans="1:20" ht="49.5" customHeight="1">
      <c r="A20" s="2" t="s">
        <v>32</v>
      </c>
      <c r="B20" s="3" t="s">
        <v>5</v>
      </c>
      <c r="C20" s="3" t="s">
        <v>20</v>
      </c>
      <c r="D20" s="3" t="s">
        <v>22</v>
      </c>
      <c r="E20" s="1" t="s">
        <v>35</v>
      </c>
      <c r="F20" s="3"/>
      <c r="G20" s="8">
        <v>14852.678</v>
      </c>
      <c r="H20" s="9">
        <f>H21+H22+H23+H24</f>
        <v>0</v>
      </c>
      <c r="I20" s="8">
        <f t="shared" si="0"/>
        <v>14852.678</v>
      </c>
      <c r="J20" s="9">
        <f>J21+J22+J23+J24</f>
        <v>-21</v>
      </c>
      <c r="K20" s="8">
        <f t="shared" si="1"/>
        <v>14831.678</v>
      </c>
      <c r="L20" s="8">
        <v>14852.678</v>
      </c>
      <c r="M20" s="9">
        <f>M21+M22+M23+M24</f>
        <v>0</v>
      </c>
      <c r="N20" s="9">
        <f>N21+N22+N23+N24</f>
        <v>0</v>
      </c>
      <c r="O20" s="8">
        <f t="shared" si="2"/>
        <v>14831.678</v>
      </c>
      <c r="P20" s="8">
        <f t="shared" si="3"/>
        <v>14852.678</v>
      </c>
      <c r="Q20" s="9">
        <f>Q21+Q22+Q23+Q24</f>
        <v>-21</v>
      </c>
      <c r="R20" s="8">
        <f t="shared" si="4"/>
        <v>14831.678</v>
      </c>
      <c r="S20" s="9">
        <f>S21+S22+S23+S24</f>
        <v>0</v>
      </c>
      <c r="T20" s="8">
        <f t="shared" si="5"/>
        <v>14831.678</v>
      </c>
    </row>
    <row r="21" spans="1:20" ht="84" customHeight="1">
      <c r="A21" s="2" t="s">
        <v>102</v>
      </c>
      <c r="B21" s="3" t="s">
        <v>5</v>
      </c>
      <c r="C21" s="3" t="s">
        <v>20</v>
      </c>
      <c r="D21" s="3" t="s">
        <v>22</v>
      </c>
      <c r="E21" s="1" t="s">
        <v>35</v>
      </c>
      <c r="F21" s="3">
        <v>100</v>
      </c>
      <c r="G21" s="8">
        <v>14626.351999999999</v>
      </c>
      <c r="H21" s="9"/>
      <c r="I21" s="8">
        <f t="shared" si="0"/>
        <v>14626.351999999999</v>
      </c>
      <c r="J21" s="9"/>
      <c r="K21" s="8">
        <f t="shared" si="1"/>
        <v>14626.351999999999</v>
      </c>
      <c r="L21" s="8">
        <v>14626.351999999999</v>
      </c>
      <c r="M21" s="9"/>
      <c r="N21" s="9"/>
      <c r="O21" s="8">
        <f t="shared" si="2"/>
        <v>14626.351999999999</v>
      </c>
      <c r="P21" s="8">
        <f t="shared" si="3"/>
        <v>14626.351999999999</v>
      </c>
      <c r="Q21" s="9"/>
      <c r="R21" s="8">
        <f t="shared" si="4"/>
        <v>14626.351999999999</v>
      </c>
      <c r="S21" s="9"/>
      <c r="T21" s="8">
        <f t="shared" si="5"/>
        <v>14626.351999999999</v>
      </c>
    </row>
    <row r="22" spans="1:20" ht="45.75" customHeight="1">
      <c r="A22" s="2" t="s">
        <v>33</v>
      </c>
      <c r="B22" s="3" t="s">
        <v>5</v>
      </c>
      <c r="C22" s="3" t="s">
        <v>20</v>
      </c>
      <c r="D22" s="3" t="s">
        <v>22</v>
      </c>
      <c r="E22" s="1" t="s">
        <v>35</v>
      </c>
      <c r="F22" s="3">
        <v>200</v>
      </c>
      <c r="G22" s="8">
        <v>225.32600000000002</v>
      </c>
      <c r="H22" s="9"/>
      <c r="I22" s="8">
        <f t="shared" si="0"/>
        <v>225.32600000000002</v>
      </c>
      <c r="J22" s="9">
        <v>-21</v>
      </c>
      <c r="K22" s="8">
        <f t="shared" si="1"/>
        <v>204.32600000000002</v>
      </c>
      <c r="L22" s="8">
        <v>225.32600000000002</v>
      </c>
      <c r="M22" s="9"/>
      <c r="N22" s="9"/>
      <c r="O22" s="8">
        <f t="shared" si="2"/>
        <v>204.32600000000002</v>
      </c>
      <c r="P22" s="8">
        <f t="shared" si="3"/>
        <v>225.32600000000002</v>
      </c>
      <c r="Q22" s="9">
        <v>-21</v>
      </c>
      <c r="R22" s="8">
        <f t="shared" si="4"/>
        <v>204.32600000000002</v>
      </c>
      <c r="S22" s="9"/>
      <c r="T22" s="8">
        <f t="shared" si="5"/>
        <v>204.32600000000002</v>
      </c>
    </row>
    <row r="23" spans="1:20" ht="45.75" customHeight="1">
      <c r="A23" s="2" t="s">
        <v>169</v>
      </c>
      <c r="B23" s="3" t="s">
        <v>5</v>
      </c>
      <c r="C23" s="3" t="s">
        <v>20</v>
      </c>
      <c r="D23" s="3" t="s">
        <v>22</v>
      </c>
      <c r="E23" s="1" t="s">
        <v>35</v>
      </c>
      <c r="F23" s="3">
        <v>300</v>
      </c>
      <c r="G23" s="8">
        <v>0</v>
      </c>
      <c r="H23" s="9"/>
      <c r="I23" s="8">
        <f t="shared" si="0"/>
        <v>0</v>
      </c>
      <c r="J23" s="9"/>
      <c r="K23" s="8">
        <f t="shared" si="1"/>
        <v>0</v>
      </c>
      <c r="L23" s="8">
        <v>0</v>
      </c>
      <c r="M23" s="9"/>
      <c r="N23" s="9"/>
      <c r="O23" s="8">
        <f t="shared" si="2"/>
        <v>0</v>
      </c>
      <c r="P23" s="8">
        <f t="shared" si="3"/>
        <v>0</v>
      </c>
      <c r="Q23" s="9"/>
      <c r="R23" s="8">
        <f t="shared" si="4"/>
        <v>0</v>
      </c>
      <c r="S23" s="9"/>
      <c r="T23" s="8">
        <f t="shared" si="5"/>
        <v>0</v>
      </c>
    </row>
    <row r="24" spans="1:20" ht="42" customHeight="1">
      <c r="A24" s="2" t="s">
        <v>34</v>
      </c>
      <c r="B24" s="3" t="s">
        <v>5</v>
      </c>
      <c r="C24" s="3" t="s">
        <v>20</v>
      </c>
      <c r="D24" s="3" t="s">
        <v>22</v>
      </c>
      <c r="E24" s="1" t="s">
        <v>35</v>
      </c>
      <c r="F24" s="3">
        <v>800</v>
      </c>
      <c r="G24" s="8">
        <v>1</v>
      </c>
      <c r="H24" s="9"/>
      <c r="I24" s="8">
        <f t="shared" si="0"/>
        <v>1</v>
      </c>
      <c r="J24" s="9"/>
      <c r="K24" s="8">
        <f t="shared" si="1"/>
        <v>1</v>
      </c>
      <c r="L24" s="8">
        <v>1</v>
      </c>
      <c r="M24" s="9"/>
      <c r="N24" s="9"/>
      <c r="O24" s="8">
        <f t="shared" si="2"/>
        <v>1</v>
      </c>
      <c r="P24" s="8">
        <f t="shared" si="3"/>
        <v>1</v>
      </c>
      <c r="Q24" s="9"/>
      <c r="R24" s="8">
        <f t="shared" si="4"/>
        <v>1</v>
      </c>
      <c r="S24" s="9"/>
      <c r="T24" s="8">
        <f t="shared" si="5"/>
        <v>1</v>
      </c>
    </row>
    <row r="25" spans="1:20" ht="48.75" customHeight="1">
      <c r="A25" s="10" t="s">
        <v>36</v>
      </c>
      <c r="B25" s="3" t="s">
        <v>5</v>
      </c>
      <c r="C25" s="3" t="s">
        <v>20</v>
      </c>
      <c r="D25" s="3" t="s">
        <v>22</v>
      </c>
      <c r="E25" s="1" t="s">
        <v>37</v>
      </c>
      <c r="F25" s="3"/>
      <c r="G25" s="8">
        <v>827.28899999999999</v>
      </c>
      <c r="H25" s="9">
        <f>H26+H27</f>
        <v>0</v>
      </c>
      <c r="I25" s="8">
        <f t="shared" si="0"/>
        <v>827.28899999999999</v>
      </c>
      <c r="J25" s="9">
        <f>J26+J27</f>
        <v>0</v>
      </c>
      <c r="K25" s="8">
        <f t="shared" si="1"/>
        <v>827.28899999999999</v>
      </c>
      <c r="L25" s="8">
        <v>827.28899999999999</v>
      </c>
      <c r="M25" s="9">
        <f>M26+M27</f>
        <v>0</v>
      </c>
      <c r="N25" s="9">
        <f>N26+N27</f>
        <v>0</v>
      </c>
      <c r="O25" s="8">
        <f t="shared" si="2"/>
        <v>827.28899999999999</v>
      </c>
      <c r="P25" s="8">
        <f t="shared" si="3"/>
        <v>827.28899999999999</v>
      </c>
      <c r="Q25" s="9">
        <f>Q26+Q27</f>
        <v>0</v>
      </c>
      <c r="R25" s="8">
        <f t="shared" si="4"/>
        <v>827.28899999999999</v>
      </c>
      <c r="S25" s="9">
        <f>S26+S27</f>
        <v>0</v>
      </c>
      <c r="T25" s="8">
        <f t="shared" si="5"/>
        <v>827.28899999999999</v>
      </c>
    </row>
    <row r="26" spans="1:20" ht="85.5" customHeight="1">
      <c r="A26" s="2" t="s">
        <v>102</v>
      </c>
      <c r="B26" s="3" t="s">
        <v>5</v>
      </c>
      <c r="C26" s="3" t="s">
        <v>20</v>
      </c>
      <c r="D26" s="3" t="s">
        <v>22</v>
      </c>
      <c r="E26" s="1" t="s">
        <v>37</v>
      </c>
      <c r="F26" s="3">
        <v>100</v>
      </c>
      <c r="G26" s="8">
        <v>783.90499999999997</v>
      </c>
      <c r="H26" s="9"/>
      <c r="I26" s="8">
        <f t="shared" si="0"/>
        <v>783.90499999999997</v>
      </c>
      <c r="J26" s="9"/>
      <c r="K26" s="8">
        <f t="shared" si="1"/>
        <v>783.90499999999997</v>
      </c>
      <c r="L26" s="8">
        <v>783.90499999999997</v>
      </c>
      <c r="M26" s="9"/>
      <c r="N26" s="9"/>
      <c r="O26" s="8">
        <f t="shared" si="2"/>
        <v>783.90499999999997</v>
      </c>
      <c r="P26" s="8">
        <f t="shared" si="3"/>
        <v>783.90499999999997</v>
      </c>
      <c r="Q26" s="9"/>
      <c r="R26" s="8">
        <f t="shared" si="4"/>
        <v>783.90499999999997</v>
      </c>
      <c r="S26" s="9"/>
      <c r="T26" s="8">
        <f t="shared" si="5"/>
        <v>783.90499999999997</v>
      </c>
    </row>
    <row r="27" spans="1:20" ht="51.75" customHeight="1">
      <c r="A27" s="2" t="s">
        <v>33</v>
      </c>
      <c r="B27" s="3" t="s">
        <v>5</v>
      </c>
      <c r="C27" s="3" t="s">
        <v>20</v>
      </c>
      <c r="D27" s="3" t="s">
        <v>22</v>
      </c>
      <c r="E27" s="1" t="s">
        <v>37</v>
      </c>
      <c r="F27" s="3">
        <v>200</v>
      </c>
      <c r="G27" s="8">
        <v>43.384000000000007</v>
      </c>
      <c r="H27" s="9"/>
      <c r="I27" s="8">
        <f t="shared" si="0"/>
        <v>43.384000000000007</v>
      </c>
      <c r="J27" s="9"/>
      <c r="K27" s="8">
        <f t="shared" si="1"/>
        <v>43.384000000000007</v>
      </c>
      <c r="L27" s="8">
        <v>43.384000000000007</v>
      </c>
      <c r="M27" s="9"/>
      <c r="N27" s="9"/>
      <c r="O27" s="8">
        <f t="shared" si="2"/>
        <v>43.384000000000007</v>
      </c>
      <c r="P27" s="8">
        <f t="shared" si="3"/>
        <v>43.384000000000007</v>
      </c>
      <c r="Q27" s="9"/>
      <c r="R27" s="8">
        <f t="shared" si="4"/>
        <v>43.384000000000007</v>
      </c>
      <c r="S27" s="9"/>
      <c r="T27" s="8">
        <f t="shared" si="5"/>
        <v>43.384000000000007</v>
      </c>
    </row>
    <row r="28" spans="1:20" ht="52.5" customHeight="1">
      <c r="A28" s="10" t="s">
        <v>49</v>
      </c>
      <c r="B28" s="11" t="s">
        <v>5</v>
      </c>
      <c r="C28" s="3" t="s">
        <v>20</v>
      </c>
      <c r="D28" s="3" t="s">
        <v>23</v>
      </c>
      <c r="E28" s="1" t="s">
        <v>50</v>
      </c>
      <c r="F28" s="11"/>
      <c r="G28" s="8">
        <v>12.939</v>
      </c>
      <c r="H28" s="9">
        <f>H29</f>
        <v>0</v>
      </c>
      <c r="I28" s="8">
        <f t="shared" si="0"/>
        <v>12.939</v>
      </c>
      <c r="J28" s="9">
        <f>J29</f>
        <v>0</v>
      </c>
      <c r="K28" s="8">
        <f t="shared" si="1"/>
        <v>12.939</v>
      </c>
      <c r="L28" s="8">
        <v>57.337000000000003</v>
      </c>
      <c r="M28" s="9">
        <f>M29</f>
        <v>0</v>
      </c>
      <c r="N28" s="9">
        <f>N29</f>
        <v>0</v>
      </c>
      <c r="O28" s="8">
        <f t="shared" si="2"/>
        <v>12.939</v>
      </c>
      <c r="P28" s="8">
        <f t="shared" si="3"/>
        <v>57.337000000000003</v>
      </c>
      <c r="Q28" s="9">
        <f>Q29</f>
        <v>0</v>
      </c>
      <c r="R28" s="8">
        <f t="shared" si="4"/>
        <v>57.337000000000003</v>
      </c>
      <c r="S28" s="9">
        <f>S29</f>
        <v>0</v>
      </c>
      <c r="T28" s="8">
        <f t="shared" si="5"/>
        <v>57.337000000000003</v>
      </c>
    </row>
    <row r="29" spans="1:20" ht="47.25" customHeight="1">
      <c r="A29" s="2" t="s">
        <v>33</v>
      </c>
      <c r="B29" s="11" t="s">
        <v>5</v>
      </c>
      <c r="C29" s="11" t="s">
        <v>20</v>
      </c>
      <c r="D29" s="3" t="s">
        <v>23</v>
      </c>
      <c r="E29" s="1" t="s">
        <v>50</v>
      </c>
      <c r="F29" s="3">
        <v>200</v>
      </c>
      <c r="G29" s="8">
        <v>12.939</v>
      </c>
      <c r="H29" s="9"/>
      <c r="I29" s="8">
        <f t="shared" si="0"/>
        <v>12.939</v>
      </c>
      <c r="J29" s="9"/>
      <c r="K29" s="8">
        <f t="shared" si="1"/>
        <v>12.939</v>
      </c>
      <c r="L29" s="8">
        <v>57.337000000000003</v>
      </c>
      <c r="M29" s="9"/>
      <c r="N29" s="9"/>
      <c r="O29" s="8">
        <f t="shared" si="2"/>
        <v>12.939</v>
      </c>
      <c r="P29" s="8">
        <f t="shared" si="3"/>
        <v>57.337000000000003</v>
      </c>
      <c r="Q29" s="9"/>
      <c r="R29" s="8">
        <f t="shared" si="4"/>
        <v>57.337000000000003</v>
      </c>
      <c r="S29" s="9"/>
      <c r="T29" s="8">
        <f t="shared" si="5"/>
        <v>57.337000000000003</v>
      </c>
    </row>
    <row r="30" spans="1:20" ht="54.75" customHeight="1">
      <c r="A30" s="10" t="s">
        <v>38</v>
      </c>
      <c r="B30" s="3" t="s">
        <v>5</v>
      </c>
      <c r="C30" s="3" t="s">
        <v>20</v>
      </c>
      <c r="D30" s="3" t="s">
        <v>24</v>
      </c>
      <c r="E30" s="1" t="s">
        <v>39</v>
      </c>
      <c r="F30" s="3"/>
      <c r="G30" s="8">
        <v>0</v>
      </c>
      <c r="H30" s="9">
        <f>H31</f>
        <v>0</v>
      </c>
      <c r="I30" s="8">
        <f t="shared" si="0"/>
        <v>0</v>
      </c>
      <c r="J30" s="9">
        <f>J31</f>
        <v>0</v>
      </c>
      <c r="K30" s="8">
        <f t="shared" si="1"/>
        <v>0</v>
      </c>
      <c r="L30" s="8">
        <v>0</v>
      </c>
      <c r="M30" s="9">
        <f>M31</f>
        <v>0</v>
      </c>
      <c r="N30" s="9">
        <f>N31</f>
        <v>0</v>
      </c>
      <c r="O30" s="8">
        <f t="shared" si="2"/>
        <v>0</v>
      </c>
      <c r="P30" s="8">
        <f t="shared" si="3"/>
        <v>0</v>
      </c>
      <c r="Q30" s="9">
        <f>Q31</f>
        <v>0</v>
      </c>
      <c r="R30" s="8">
        <f t="shared" si="4"/>
        <v>0</v>
      </c>
      <c r="S30" s="9">
        <f>S31</f>
        <v>0</v>
      </c>
      <c r="T30" s="8">
        <f t="shared" si="5"/>
        <v>0</v>
      </c>
    </row>
    <row r="31" spans="1:20" ht="51" customHeight="1">
      <c r="A31" s="2" t="s">
        <v>33</v>
      </c>
      <c r="B31" s="3" t="s">
        <v>5</v>
      </c>
      <c r="C31" s="3" t="s">
        <v>20</v>
      </c>
      <c r="D31" s="3" t="s">
        <v>24</v>
      </c>
      <c r="E31" s="1" t="s">
        <v>39</v>
      </c>
      <c r="F31" s="3">
        <v>200</v>
      </c>
      <c r="G31" s="8">
        <v>0</v>
      </c>
      <c r="H31" s="9"/>
      <c r="I31" s="8">
        <f t="shared" si="0"/>
        <v>0</v>
      </c>
      <c r="J31" s="9"/>
      <c r="K31" s="8">
        <f t="shared" si="1"/>
        <v>0</v>
      </c>
      <c r="L31" s="8">
        <v>0</v>
      </c>
      <c r="M31" s="9"/>
      <c r="N31" s="9"/>
      <c r="O31" s="8">
        <f t="shared" si="2"/>
        <v>0</v>
      </c>
      <c r="P31" s="8">
        <f t="shared" si="3"/>
        <v>0</v>
      </c>
      <c r="Q31" s="9"/>
      <c r="R31" s="8">
        <f t="shared" si="4"/>
        <v>0</v>
      </c>
      <c r="S31" s="9"/>
      <c r="T31" s="8">
        <f t="shared" si="5"/>
        <v>0</v>
      </c>
    </row>
    <row r="32" spans="1:20" ht="41.25" customHeight="1">
      <c r="A32" s="2" t="s">
        <v>40</v>
      </c>
      <c r="B32" s="3" t="s">
        <v>5</v>
      </c>
      <c r="C32" s="3" t="s">
        <v>20</v>
      </c>
      <c r="D32" s="3">
        <v>13</v>
      </c>
      <c r="E32" s="1" t="s">
        <v>41</v>
      </c>
      <c r="F32" s="3"/>
      <c r="G32" s="8">
        <v>66.152000000000001</v>
      </c>
      <c r="H32" s="9">
        <f>H33</f>
        <v>0</v>
      </c>
      <c r="I32" s="8">
        <f t="shared" si="0"/>
        <v>66.152000000000001</v>
      </c>
      <c r="J32" s="9">
        <f>J33</f>
        <v>0</v>
      </c>
      <c r="K32" s="8">
        <f t="shared" si="1"/>
        <v>66.152000000000001</v>
      </c>
      <c r="L32" s="8">
        <v>66.152000000000001</v>
      </c>
      <c r="M32" s="9">
        <f>M33</f>
        <v>0</v>
      </c>
      <c r="N32" s="9">
        <f>N33</f>
        <v>0</v>
      </c>
      <c r="O32" s="8">
        <f t="shared" si="2"/>
        <v>66.152000000000001</v>
      </c>
      <c r="P32" s="8">
        <f t="shared" si="3"/>
        <v>66.152000000000001</v>
      </c>
      <c r="Q32" s="9">
        <f>Q33</f>
        <v>0</v>
      </c>
      <c r="R32" s="8">
        <f t="shared" si="4"/>
        <v>66.152000000000001</v>
      </c>
      <c r="S32" s="9">
        <f>S33</f>
        <v>0</v>
      </c>
      <c r="T32" s="8">
        <f t="shared" si="5"/>
        <v>66.152000000000001</v>
      </c>
    </row>
    <row r="33" spans="1:20" ht="42" customHeight="1">
      <c r="A33" s="2" t="s">
        <v>34</v>
      </c>
      <c r="B33" s="3" t="s">
        <v>5</v>
      </c>
      <c r="C33" s="3" t="s">
        <v>20</v>
      </c>
      <c r="D33" s="3">
        <v>13</v>
      </c>
      <c r="E33" s="1" t="s">
        <v>41</v>
      </c>
      <c r="F33" s="3">
        <v>800</v>
      </c>
      <c r="G33" s="8">
        <v>66.152000000000001</v>
      </c>
      <c r="H33" s="9"/>
      <c r="I33" s="8">
        <f t="shared" si="0"/>
        <v>66.152000000000001</v>
      </c>
      <c r="J33" s="9"/>
      <c r="K33" s="8">
        <f t="shared" si="1"/>
        <v>66.152000000000001</v>
      </c>
      <c r="L33" s="8">
        <v>66.152000000000001</v>
      </c>
      <c r="M33" s="9"/>
      <c r="N33" s="9"/>
      <c r="O33" s="8">
        <f t="shared" si="2"/>
        <v>66.152000000000001</v>
      </c>
      <c r="P33" s="8">
        <f t="shared" si="3"/>
        <v>66.152000000000001</v>
      </c>
      <c r="Q33" s="9"/>
      <c r="R33" s="8">
        <f t="shared" si="4"/>
        <v>66.152000000000001</v>
      </c>
      <c r="S33" s="9"/>
      <c r="T33" s="8">
        <f t="shared" si="5"/>
        <v>66.152000000000001</v>
      </c>
    </row>
    <row r="34" spans="1:20" ht="99" customHeight="1">
      <c r="A34" s="10" t="s">
        <v>198</v>
      </c>
      <c r="B34" s="3" t="s">
        <v>5</v>
      </c>
      <c r="C34" s="3" t="s">
        <v>20</v>
      </c>
      <c r="D34" s="3">
        <v>13</v>
      </c>
      <c r="E34" s="1" t="s">
        <v>185</v>
      </c>
      <c r="F34" s="3"/>
      <c r="G34" s="8">
        <v>3303.45075</v>
      </c>
      <c r="H34" s="9">
        <f>H35</f>
        <v>0</v>
      </c>
      <c r="I34" s="8">
        <f t="shared" si="0"/>
        <v>3303.45075</v>
      </c>
      <c r="J34" s="9">
        <f>J35</f>
        <v>0</v>
      </c>
      <c r="K34" s="8">
        <f t="shared" si="1"/>
        <v>3303.45075</v>
      </c>
      <c r="L34" s="8">
        <v>3303.45075</v>
      </c>
      <c r="M34" s="9">
        <f>M35</f>
        <v>0</v>
      </c>
      <c r="N34" s="9">
        <f>N35</f>
        <v>0</v>
      </c>
      <c r="O34" s="8">
        <f t="shared" si="2"/>
        <v>3303.45075</v>
      </c>
      <c r="P34" s="8">
        <f t="shared" si="3"/>
        <v>3303.45075</v>
      </c>
      <c r="Q34" s="9">
        <f>Q35</f>
        <v>0</v>
      </c>
      <c r="R34" s="8">
        <f t="shared" si="4"/>
        <v>3303.45075</v>
      </c>
      <c r="S34" s="9">
        <f>S35</f>
        <v>0</v>
      </c>
      <c r="T34" s="8">
        <f t="shared" si="5"/>
        <v>3303.45075</v>
      </c>
    </row>
    <row r="35" spans="1:20" ht="55.5" customHeight="1">
      <c r="A35" s="2" t="s">
        <v>72</v>
      </c>
      <c r="B35" s="3" t="s">
        <v>5</v>
      </c>
      <c r="C35" s="3" t="s">
        <v>20</v>
      </c>
      <c r="D35" s="3">
        <v>13</v>
      </c>
      <c r="E35" s="1" t="s">
        <v>185</v>
      </c>
      <c r="F35" s="3">
        <v>600</v>
      </c>
      <c r="G35" s="8">
        <v>3303.45075</v>
      </c>
      <c r="H35" s="9"/>
      <c r="I35" s="8">
        <f t="shared" si="0"/>
        <v>3303.45075</v>
      </c>
      <c r="J35" s="9"/>
      <c r="K35" s="8">
        <f t="shared" si="1"/>
        <v>3303.45075</v>
      </c>
      <c r="L35" s="8">
        <v>3303.45075</v>
      </c>
      <c r="M35" s="9"/>
      <c r="N35" s="9"/>
      <c r="O35" s="8">
        <f t="shared" si="2"/>
        <v>3303.45075</v>
      </c>
      <c r="P35" s="8">
        <f t="shared" si="3"/>
        <v>3303.45075</v>
      </c>
      <c r="Q35" s="9"/>
      <c r="R35" s="8">
        <f t="shared" si="4"/>
        <v>3303.45075</v>
      </c>
      <c r="S35" s="9"/>
      <c r="T35" s="8">
        <f t="shared" si="5"/>
        <v>3303.45075</v>
      </c>
    </row>
    <row r="36" spans="1:20" ht="74.25" customHeight="1">
      <c r="A36" s="4" t="s">
        <v>221</v>
      </c>
      <c r="B36" s="3" t="s">
        <v>5</v>
      </c>
      <c r="C36" s="3" t="s">
        <v>20</v>
      </c>
      <c r="D36" s="3">
        <v>13</v>
      </c>
      <c r="E36" s="1" t="s">
        <v>222</v>
      </c>
      <c r="F36" s="3"/>
      <c r="G36" s="8">
        <v>0</v>
      </c>
      <c r="H36" s="9">
        <f>H37</f>
        <v>0</v>
      </c>
      <c r="I36" s="8">
        <f t="shared" si="0"/>
        <v>0</v>
      </c>
      <c r="J36" s="9">
        <f>J37</f>
        <v>0</v>
      </c>
      <c r="K36" s="8">
        <f t="shared" si="1"/>
        <v>0</v>
      </c>
      <c r="L36" s="8">
        <v>0</v>
      </c>
      <c r="M36" s="9">
        <f>M37</f>
        <v>0</v>
      </c>
      <c r="N36" s="9">
        <f>N37</f>
        <v>0</v>
      </c>
      <c r="O36" s="8">
        <f t="shared" si="2"/>
        <v>0</v>
      </c>
      <c r="P36" s="8">
        <f t="shared" si="3"/>
        <v>0</v>
      </c>
      <c r="Q36" s="9">
        <f>Q37</f>
        <v>0</v>
      </c>
      <c r="R36" s="8">
        <f t="shared" si="4"/>
        <v>0</v>
      </c>
      <c r="S36" s="9">
        <f>S37</f>
        <v>0</v>
      </c>
      <c r="T36" s="8">
        <f t="shared" si="5"/>
        <v>0</v>
      </c>
    </row>
    <row r="37" spans="1:20" ht="52.5" customHeight="1">
      <c r="A37" s="2" t="s">
        <v>72</v>
      </c>
      <c r="B37" s="3" t="s">
        <v>5</v>
      </c>
      <c r="C37" s="3" t="s">
        <v>20</v>
      </c>
      <c r="D37" s="3">
        <v>13</v>
      </c>
      <c r="E37" s="1" t="s">
        <v>222</v>
      </c>
      <c r="F37" s="3">
        <v>600</v>
      </c>
      <c r="G37" s="8">
        <v>0</v>
      </c>
      <c r="H37" s="9"/>
      <c r="I37" s="8">
        <f t="shared" si="0"/>
        <v>0</v>
      </c>
      <c r="J37" s="9"/>
      <c r="K37" s="8">
        <f t="shared" si="1"/>
        <v>0</v>
      </c>
      <c r="L37" s="8">
        <v>0</v>
      </c>
      <c r="M37" s="9"/>
      <c r="N37" s="9"/>
      <c r="O37" s="8">
        <f t="shared" si="2"/>
        <v>0</v>
      </c>
      <c r="P37" s="8">
        <f t="shared" si="3"/>
        <v>0</v>
      </c>
      <c r="Q37" s="9"/>
      <c r="R37" s="8">
        <f t="shared" si="4"/>
        <v>0</v>
      </c>
      <c r="S37" s="9"/>
      <c r="T37" s="8">
        <f t="shared" si="5"/>
        <v>0</v>
      </c>
    </row>
    <row r="38" spans="1:20" ht="71.25" customHeight="1">
      <c r="A38" s="10" t="s">
        <v>186</v>
      </c>
      <c r="B38" s="3" t="s">
        <v>5</v>
      </c>
      <c r="C38" s="3" t="s">
        <v>20</v>
      </c>
      <c r="D38" s="3">
        <v>13</v>
      </c>
      <c r="E38" s="1" t="s">
        <v>187</v>
      </c>
      <c r="F38" s="3"/>
      <c r="G38" s="8">
        <v>0</v>
      </c>
      <c r="H38" s="9">
        <f>H39</f>
        <v>0</v>
      </c>
      <c r="I38" s="8">
        <f t="shared" si="0"/>
        <v>0</v>
      </c>
      <c r="J38" s="9">
        <f>J39</f>
        <v>0</v>
      </c>
      <c r="K38" s="8">
        <f t="shared" si="1"/>
        <v>0</v>
      </c>
      <c r="L38" s="8">
        <v>0</v>
      </c>
      <c r="M38" s="9">
        <f>M39</f>
        <v>0</v>
      </c>
      <c r="N38" s="9">
        <f>N39</f>
        <v>0</v>
      </c>
      <c r="O38" s="8">
        <f t="shared" si="2"/>
        <v>0</v>
      </c>
      <c r="P38" s="8">
        <f t="shared" si="3"/>
        <v>0</v>
      </c>
      <c r="Q38" s="9">
        <f>Q39</f>
        <v>0</v>
      </c>
      <c r="R38" s="8">
        <f t="shared" si="4"/>
        <v>0</v>
      </c>
      <c r="S38" s="9">
        <f>S39</f>
        <v>0</v>
      </c>
      <c r="T38" s="8">
        <f t="shared" si="5"/>
        <v>0</v>
      </c>
    </row>
    <row r="39" spans="1:20" ht="54.75" customHeight="1">
      <c r="A39" s="2" t="s">
        <v>72</v>
      </c>
      <c r="B39" s="3" t="s">
        <v>5</v>
      </c>
      <c r="C39" s="3" t="s">
        <v>20</v>
      </c>
      <c r="D39" s="3">
        <v>13</v>
      </c>
      <c r="E39" s="1" t="s">
        <v>187</v>
      </c>
      <c r="F39" s="3">
        <v>600</v>
      </c>
      <c r="G39" s="8">
        <v>0</v>
      </c>
      <c r="H39" s="9"/>
      <c r="I39" s="8">
        <f t="shared" si="0"/>
        <v>0</v>
      </c>
      <c r="J39" s="9"/>
      <c r="K39" s="8">
        <f t="shared" si="1"/>
        <v>0</v>
      </c>
      <c r="L39" s="8">
        <v>0</v>
      </c>
      <c r="M39" s="9"/>
      <c r="N39" s="9"/>
      <c r="O39" s="8">
        <f t="shared" si="2"/>
        <v>0</v>
      </c>
      <c r="P39" s="8">
        <f t="shared" si="3"/>
        <v>0</v>
      </c>
      <c r="Q39" s="9"/>
      <c r="R39" s="8">
        <f t="shared" si="4"/>
        <v>0</v>
      </c>
      <c r="S39" s="9"/>
      <c r="T39" s="8">
        <f t="shared" si="5"/>
        <v>0</v>
      </c>
    </row>
    <row r="40" spans="1:20" ht="54.75" customHeight="1">
      <c r="A40" s="4" t="s">
        <v>257</v>
      </c>
      <c r="B40" s="3" t="s">
        <v>5</v>
      </c>
      <c r="C40" s="3" t="s">
        <v>20</v>
      </c>
      <c r="D40" s="3">
        <v>13</v>
      </c>
      <c r="E40" s="12" t="s">
        <v>258</v>
      </c>
      <c r="F40" s="3"/>
      <c r="G40" s="8">
        <v>25</v>
      </c>
      <c r="H40" s="9">
        <f>H41+H42</f>
        <v>0</v>
      </c>
      <c r="I40" s="8">
        <f t="shared" si="0"/>
        <v>25</v>
      </c>
      <c r="J40" s="9">
        <f>J41+J42</f>
        <v>0</v>
      </c>
      <c r="K40" s="8">
        <f t="shared" si="1"/>
        <v>25</v>
      </c>
      <c r="L40" s="8">
        <v>25</v>
      </c>
      <c r="M40" s="9">
        <f>M41+M42</f>
        <v>0</v>
      </c>
      <c r="N40" s="9">
        <f>N41+N42</f>
        <v>0</v>
      </c>
      <c r="O40" s="8">
        <f t="shared" si="2"/>
        <v>25</v>
      </c>
      <c r="P40" s="8">
        <f t="shared" si="3"/>
        <v>25</v>
      </c>
      <c r="Q40" s="9">
        <f>Q41+Q42</f>
        <v>0</v>
      </c>
      <c r="R40" s="8">
        <f t="shared" si="4"/>
        <v>25</v>
      </c>
      <c r="S40" s="9">
        <f>S41+S42</f>
        <v>0</v>
      </c>
      <c r="T40" s="8">
        <f t="shared" si="5"/>
        <v>25</v>
      </c>
    </row>
    <row r="41" spans="1:20" ht="54.75" customHeight="1">
      <c r="A41" s="4" t="s">
        <v>102</v>
      </c>
      <c r="B41" s="3" t="s">
        <v>5</v>
      </c>
      <c r="C41" s="3" t="s">
        <v>20</v>
      </c>
      <c r="D41" s="3">
        <v>13</v>
      </c>
      <c r="E41" s="12" t="s">
        <v>258</v>
      </c>
      <c r="F41" s="3">
        <v>100</v>
      </c>
      <c r="G41" s="8">
        <v>25</v>
      </c>
      <c r="H41" s="9"/>
      <c r="I41" s="8">
        <f t="shared" si="0"/>
        <v>25</v>
      </c>
      <c r="J41" s="9"/>
      <c r="K41" s="8">
        <f t="shared" si="1"/>
        <v>25</v>
      </c>
      <c r="L41" s="8">
        <v>25</v>
      </c>
      <c r="M41" s="9"/>
      <c r="N41" s="9"/>
      <c r="O41" s="8">
        <f t="shared" si="2"/>
        <v>25</v>
      </c>
      <c r="P41" s="8">
        <f t="shared" si="3"/>
        <v>25</v>
      </c>
      <c r="Q41" s="9"/>
      <c r="R41" s="8">
        <f t="shared" si="4"/>
        <v>25</v>
      </c>
      <c r="S41" s="9"/>
      <c r="T41" s="8">
        <f t="shared" si="5"/>
        <v>25</v>
      </c>
    </row>
    <row r="42" spans="1:20" ht="54.75" customHeight="1">
      <c r="A42" s="4" t="s">
        <v>33</v>
      </c>
      <c r="B42" s="3" t="s">
        <v>5</v>
      </c>
      <c r="C42" s="3" t="s">
        <v>20</v>
      </c>
      <c r="D42" s="3">
        <v>13</v>
      </c>
      <c r="E42" s="12" t="s">
        <v>258</v>
      </c>
      <c r="F42" s="3">
        <v>200</v>
      </c>
      <c r="G42" s="8">
        <v>0</v>
      </c>
      <c r="H42" s="9"/>
      <c r="I42" s="8">
        <f t="shared" si="0"/>
        <v>0</v>
      </c>
      <c r="J42" s="9"/>
      <c r="K42" s="8">
        <f t="shared" si="1"/>
        <v>0</v>
      </c>
      <c r="L42" s="8">
        <v>0</v>
      </c>
      <c r="M42" s="9"/>
      <c r="N42" s="9"/>
      <c r="O42" s="8">
        <f t="shared" si="2"/>
        <v>0</v>
      </c>
      <c r="P42" s="8">
        <f t="shared" si="3"/>
        <v>0</v>
      </c>
      <c r="Q42" s="9"/>
      <c r="R42" s="8">
        <f t="shared" si="4"/>
        <v>0</v>
      </c>
      <c r="S42" s="9"/>
      <c r="T42" s="8">
        <f t="shared" si="5"/>
        <v>0</v>
      </c>
    </row>
    <row r="43" spans="1:20" ht="54.75" customHeight="1">
      <c r="A43" s="2" t="s">
        <v>259</v>
      </c>
      <c r="B43" s="3" t="s">
        <v>5</v>
      </c>
      <c r="C43" s="3" t="s">
        <v>20</v>
      </c>
      <c r="D43" s="3">
        <v>13</v>
      </c>
      <c r="E43" s="1" t="s">
        <v>260</v>
      </c>
      <c r="F43" s="3"/>
      <c r="G43" s="8">
        <v>0</v>
      </c>
      <c r="H43" s="9">
        <f>H44</f>
        <v>0</v>
      </c>
      <c r="I43" s="8">
        <f t="shared" si="0"/>
        <v>0</v>
      </c>
      <c r="J43" s="9">
        <f>J44</f>
        <v>0</v>
      </c>
      <c r="K43" s="8">
        <f t="shared" si="1"/>
        <v>0</v>
      </c>
      <c r="L43" s="8">
        <v>0</v>
      </c>
      <c r="M43" s="9">
        <f>M44</f>
        <v>0</v>
      </c>
      <c r="N43" s="9">
        <f>N44</f>
        <v>0</v>
      </c>
      <c r="O43" s="8">
        <f t="shared" si="2"/>
        <v>0</v>
      </c>
      <c r="P43" s="8">
        <f t="shared" si="3"/>
        <v>0</v>
      </c>
      <c r="Q43" s="9">
        <f>Q44</f>
        <v>0</v>
      </c>
      <c r="R43" s="8">
        <f t="shared" si="4"/>
        <v>0</v>
      </c>
      <c r="S43" s="9">
        <f>S44</f>
        <v>0</v>
      </c>
      <c r="T43" s="8">
        <f t="shared" si="5"/>
        <v>0</v>
      </c>
    </row>
    <row r="44" spans="1:20" ht="54.75" customHeight="1">
      <c r="A44" s="2" t="s">
        <v>33</v>
      </c>
      <c r="B44" s="3" t="s">
        <v>5</v>
      </c>
      <c r="C44" s="3" t="s">
        <v>20</v>
      </c>
      <c r="D44" s="3">
        <v>13</v>
      </c>
      <c r="E44" s="1" t="s">
        <v>260</v>
      </c>
      <c r="F44" s="3">
        <v>200</v>
      </c>
      <c r="G44" s="8">
        <v>0</v>
      </c>
      <c r="H44" s="9"/>
      <c r="I44" s="8">
        <f t="shared" si="0"/>
        <v>0</v>
      </c>
      <c r="J44" s="9"/>
      <c r="K44" s="8">
        <f t="shared" si="1"/>
        <v>0</v>
      </c>
      <c r="L44" s="8">
        <v>0</v>
      </c>
      <c r="M44" s="9"/>
      <c r="N44" s="9"/>
      <c r="O44" s="8">
        <f t="shared" si="2"/>
        <v>0</v>
      </c>
      <c r="P44" s="8">
        <f t="shared" si="3"/>
        <v>0</v>
      </c>
      <c r="Q44" s="9"/>
      <c r="R44" s="8">
        <f t="shared" si="4"/>
        <v>0</v>
      </c>
      <c r="S44" s="9"/>
      <c r="T44" s="8">
        <f t="shared" si="5"/>
        <v>0</v>
      </c>
    </row>
    <row r="45" spans="1:20" ht="57.75" customHeight="1">
      <c r="A45" s="10" t="s">
        <v>197</v>
      </c>
      <c r="B45" s="3" t="s">
        <v>5</v>
      </c>
      <c r="C45" s="3" t="s">
        <v>20</v>
      </c>
      <c r="D45" s="3">
        <v>13</v>
      </c>
      <c r="E45" s="1" t="s">
        <v>42</v>
      </c>
      <c r="F45" s="3"/>
      <c r="G45" s="8">
        <v>10875.80013</v>
      </c>
      <c r="H45" s="9">
        <f>H46+H47+H48</f>
        <v>0</v>
      </c>
      <c r="I45" s="8">
        <f t="shared" si="0"/>
        <v>10875.80013</v>
      </c>
      <c r="J45" s="9">
        <f>J46+J47+J48</f>
        <v>0</v>
      </c>
      <c r="K45" s="8">
        <f t="shared" si="1"/>
        <v>10875.80013</v>
      </c>
      <c r="L45" s="8">
        <v>10875.80013</v>
      </c>
      <c r="M45" s="9">
        <f>M46+M47+M48</f>
        <v>0</v>
      </c>
      <c r="N45" s="9">
        <f>N46+N47+N48</f>
        <v>0</v>
      </c>
      <c r="O45" s="8">
        <f t="shared" si="2"/>
        <v>10875.80013</v>
      </c>
      <c r="P45" s="8">
        <f t="shared" si="3"/>
        <v>10875.80013</v>
      </c>
      <c r="Q45" s="9">
        <f>Q46+Q47+Q48</f>
        <v>0</v>
      </c>
      <c r="R45" s="8">
        <f t="shared" si="4"/>
        <v>10875.80013</v>
      </c>
      <c r="S45" s="9">
        <f>S46+S47+S48</f>
        <v>0</v>
      </c>
      <c r="T45" s="8">
        <f t="shared" si="5"/>
        <v>10875.80013</v>
      </c>
    </row>
    <row r="46" spans="1:20" ht="87" customHeight="1">
      <c r="A46" s="2" t="s">
        <v>102</v>
      </c>
      <c r="B46" s="3" t="s">
        <v>5</v>
      </c>
      <c r="C46" s="3" t="s">
        <v>20</v>
      </c>
      <c r="D46" s="3">
        <v>13</v>
      </c>
      <c r="E46" s="1" t="s">
        <v>42</v>
      </c>
      <c r="F46" s="3">
        <v>100</v>
      </c>
      <c r="G46" s="8">
        <v>6287.5029999999988</v>
      </c>
      <c r="H46" s="9"/>
      <c r="I46" s="8">
        <f t="shared" si="0"/>
        <v>6287.5029999999988</v>
      </c>
      <c r="J46" s="9"/>
      <c r="K46" s="8">
        <f t="shared" si="1"/>
        <v>6287.5029999999988</v>
      </c>
      <c r="L46" s="8">
        <v>6287.5029999999988</v>
      </c>
      <c r="M46" s="9"/>
      <c r="N46" s="9"/>
      <c r="O46" s="8">
        <f t="shared" si="2"/>
        <v>6287.5029999999988</v>
      </c>
      <c r="P46" s="8">
        <f t="shared" si="3"/>
        <v>6287.5029999999988</v>
      </c>
      <c r="Q46" s="9"/>
      <c r="R46" s="8">
        <f t="shared" si="4"/>
        <v>6287.5029999999988</v>
      </c>
      <c r="S46" s="9"/>
      <c r="T46" s="8">
        <f t="shared" si="5"/>
        <v>6287.5029999999988</v>
      </c>
    </row>
    <row r="47" spans="1:20" ht="51" customHeight="1">
      <c r="A47" s="2" t="s">
        <v>33</v>
      </c>
      <c r="B47" s="3" t="s">
        <v>5</v>
      </c>
      <c r="C47" s="3" t="s">
        <v>20</v>
      </c>
      <c r="D47" s="3">
        <v>13</v>
      </c>
      <c r="E47" s="1" t="s">
        <v>42</v>
      </c>
      <c r="F47" s="3">
        <v>200</v>
      </c>
      <c r="G47" s="8">
        <v>4509.5001299999994</v>
      </c>
      <c r="H47" s="9"/>
      <c r="I47" s="8">
        <f t="shared" si="0"/>
        <v>4509.5001299999994</v>
      </c>
      <c r="J47" s="9"/>
      <c r="K47" s="8">
        <f t="shared" si="1"/>
        <v>4509.5001299999994</v>
      </c>
      <c r="L47" s="8">
        <v>4509.5001299999994</v>
      </c>
      <c r="M47" s="9"/>
      <c r="N47" s="9"/>
      <c r="O47" s="8">
        <f t="shared" si="2"/>
        <v>4509.5001299999994</v>
      </c>
      <c r="P47" s="8">
        <f t="shared" si="3"/>
        <v>4509.5001299999994</v>
      </c>
      <c r="Q47" s="9"/>
      <c r="R47" s="8">
        <f t="shared" si="4"/>
        <v>4509.5001299999994</v>
      </c>
      <c r="S47" s="9"/>
      <c r="T47" s="8">
        <f t="shared" si="5"/>
        <v>4509.5001299999994</v>
      </c>
    </row>
    <row r="48" spans="1:20" ht="40.5" customHeight="1">
      <c r="A48" s="2" t="s">
        <v>34</v>
      </c>
      <c r="B48" s="3" t="s">
        <v>5</v>
      </c>
      <c r="C48" s="3" t="s">
        <v>20</v>
      </c>
      <c r="D48" s="3">
        <v>13</v>
      </c>
      <c r="E48" s="1" t="s">
        <v>42</v>
      </c>
      <c r="F48" s="3">
        <v>800</v>
      </c>
      <c r="G48" s="8">
        <v>78.796999999999983</v>
      </c>
      <c r="H48" s="9"/>
      <c r="I48" s="8">
        <f t="shared" si="0"/>
        <v>78.796999999999983</v>
      </c>
      <c r="J48" s="9"/>
      <c r="K48" s="8">
        <f t="shared" si="1"/>
        <v>78.796999999999983</v>
      </c>
      <c r="L48" s="8">
        <v>78.796999999999983</v>
      </c>
      <c r="M48" s="9"/>
      <c r="N48" s="9"/>
      <c r="O48" s="8">
        <f t="shared" si="2"/>
        <v>78.796999999999983</v>
      </c>
      <c r="P48" s="8">
        <f t="shared" si="3"/>
        <v>78.796999999999983</v>
      </c>
      <c r="Q48" s="9"/>
      <c r="R48" s="8">
        <f t="shared" si="4"/>
        <v>78.796999999999983</v>
      </c>
      <c r="S48" s="9"/>
      <c r="T48" s="8">
        <f t="shared" si="5"/>
        <v>78.796999999999983</v>
      </c>
    </row>
    <row r="49" spans="1:20" ht="52.5" customHeight="1">
      <c r="A49" s="10" t="s">
        <v>43</v>
      </c>
      <c r="B49" s="3" t="s">
        <v>5</v>
      </c>
      <c r="C49" s="3" t="s">
        <v>20</v>
      </c>
      <c r="D49" s="3">
        <v>13</v>
      </c>
      <c r="E49" s="1" t="s">
        <v>44</v>
      </c>
      <c r="F49" s="3"/>
      <c r="G49" s="8">
        <v>16.016499999999997</v>
      </c>
      <c r="H49" s="9">
        <f>H50</f>
        <v>0</v>
      </c>
      <c r="I49" s="8">
        <f t="shared" si="0"/>
        <v>16.016499999999997</v>
      </c>
      <c r="J49" s="9">
        <f>J50</f>
        <v>0</v>
      </c>
      <c r="K49" s="8">
        <f t="shared" si="1"/>
        <v>16.016499999999997</v>
      </c>
      <c r="L49" s="8">
        <v>16.016499999999997</v>
      </c>
      <c r="M49" s="9">
        <f>M50</f>
        <v>0</v>
      </c>
      <c r="N49" s="9">
        <f>N50</f>
        <v>0</v>
      </c>
      <c r="O49" s="8">
        <f t="shared" si="2"/>
        <v>16.016499999999997</v>
      </c>
      <c r="P49" s="8">
        <f t="shared" si="3"/>
        <v>16.016499999999997</v>
      </c>
      <c r="Q49" s="9">
        <f>Q50</f>
        <v>0</v>
      </c>
      <c r="R49" s="8">
        <f t="shared" si="4"/>
        <v>16.016499999999997</v>
      </c>
      <c r="S49" s="9">
        <f>S50</f>
        <v>0</v>
      </c>
      <c r="T49" s="8">
        <f t="shared" si="5"/>
        <v>16.016499999999997</v>
      </c>
    </row>
    <row r="50" spans="1:20" ht="46.5" customHeight="1">
      <c r="A50" s="2" t="s">
        <v>33</v>
      </c>
      <c r="B50" s="3" t="s">
        <v>5</v>
      </c>
      <c r="C50" s="3" t="s">
        <v>20</v>
      </c>
      <c r="D50" s="3">
        <v>13</v>
      </c>
      <c r="E50" s="1" t="s">
        <v>44</v>
      </c>
      <c r="F50" s="3">
        <v>200</v>
      </c>
      <c r="G50" s="8">
        <v>16.016499999999997</v>
      </c>
      <c r="H50" s="9"/>
      <c r="I50" s="8">
        <f t="shared" si="0"/>
        <v>16.016499999999997</v>
      </c>
      <c r="J50" s="9"/>
      <c r="K50" s="8">
        <f t="shared" si="1"/>
        <v>16.016499999999997</v>
      </c>
      <c r="L50" s="8">
        <v>16.016499999999997</v>
      </c>
      <c r="M50" s="9"/>
      <c r="N50" s="9"/>
      <c r="O50" s="8">
        <f t="shared" si="2"/>
        <v>16.016499999999997</v>
      </c>
      <c r="P50" s="8">
        <f t="shared" si="3"/>
        <v>16.016499999999997</v>
      </c>
      <c r="Q50" s="9"/>
      <c r="R50" s="8">
        <f t="shared" si="4"/>
        <v>16.016499999999997</v>
      </c>
      <c r="S50" s="9"/>
      <c r="T50" s="8">
        <f t="shared" si="5"/>
        <v>16.016499999999997</v>
      </c>
    </row>
    <row r="51" spans="1:20" ht="59.25" customHeight="1">
      <c r="A51" s="2" t="s">
        <v>45</v>
      </c>
      <c r="B51" s="11" t="s">
        <v>5</v>
      </c>
      <c r="C51" s="11" t="s">
        <v>20</v>
      </c>
      <c r="D51" s="3">
        <v>13</v>
      </c>
      <c r="E51" s="12" t="s">
        <v>46</v>
      </c>
      <c r="F51" s="3"/>
      <c r="G51" s="8">
        <v>0</v>
      </c>
      <c r="H51" s="9">
        <f>H52</f>
        <v>0</v>
      </c>
      <c r="I51" s="8">
        <f t="shared" si="0"/>
        <v>0</v>
      </c>
      <c r="J51" s="9">
        <f>J52</f>
        <v>0</v>
      </c>
      <c r="K51" s="8">
        <f t="shared" si="1"/>
        <v>0</v>
      </c>
      <c r="L51" s="8">
        <v>0</v>
      </c>
      <c r="M51" s="9">
        <f>M52</f>
        <v>0</v>
      </c>
      <c r="N51" s="9">
        <f>N52</f>
        <v>0</v>
      </c>
      <c r="O51" s="8">
        <f t="shared" si="2"/>
        <v>0</v>
      </c>
      <c r="P51" s="8">
        <f t="shared" si="3"/>
        <v>0</v>
      </c>
      <c r="Q51" s="9">
        <f>Q52</f>
        <v>0</v>
      </c>
      <c r="R51" s="8">
        <f t="shared" si="4"/>
        <v>0</v>
      </c>
      <c r="S51" s="9">
        <f>S52</f>
        <v>0</v>
      </c>
      <c r="T51" s="8">
        <f t="shared" si="5"/>
        <v>0</v>
      </c>
    </row>
    <row r="52" spans="1:20" ht="49.5" customHeight="1">
      <c r="A52" s="2" t="s">
        <v>33</v>
      </c>
      <c r="B52" s="11" t="s">
        <v>5</v>
      </c>
      <c r="C52" s="11" t="s">
        <v>20</v>
      </c>
      <c r="D52" s="3">
        <v>13</v>
      </c>
      <c r="E52" s="12" t="s">
        <v>46</v>
      </c>
      <c r="F52" s="3">
        <v>200</v>
      </c>
      <c r="G52" s="8">
        <v>0</v>
      </c>
      <c r="H52" s="9"/>
      <c r="I52" s="8">
        <f t="shared" si="0"/>
        <v>0</v>
      </c>
      <c r="J52" s="9"/>
      <c r="K52" s="8">
        <f t="shared" si="1"/>
        <v>0</v>
      </c>
      <c r="L52" s="8">
        <v>0</v>
      </c>
      <c r="M52" s="9"/>
      <c r="N52" s="9"/>
      <c r="O52" s="8">
        <f t="shared" si="2"/>
        <v>0</v>
      </c>
      <c r="P52" s="8">
        <f t="shared" si="3"/>
        <v>0</v>
      </c>
      <c r="Q52" s="9"/>
      <c r="R52" s="8">
        <f t="shared" si="4"/>
        <v>0</v>
      </c>
      <c r="S52" s="9"/>
      <c r="T52" s="8">
        <f t="shared" si="5"/>
        <v>0</v>
      </c>
    </row>
    <row r="53" spans="1:20" ht="49.5" customHeight="1">
      <c r="A53" s="2" t="s">
        <v>47</v>
      </c>
      <c r="B53" s="11" t="s">
        <v>5</v>
      </c>
      <c r="C53" s="3" t="s">
        <v>20</v>
      </c>
      <c r="D53" s="3">
        <v>13</v>
      </c>
      <c r="E53" s="12" t="s">
        <v>48</v>
      </c>
      <c r="F53" s="3"/>
      <c r="G53" s="8">
        <v>0</v>
      </c>
      <c r="H53" s="9">
        <f>H54</f>
        <v>0</v>
      </c>
      <c r="I53" s="8">
        <f t="shared" si="0"/>
        <v>0</v>
      </c>
      <c r="J53" s="9">
        <f>J54</f>
        <v>0</v>
      </c>
      <c r="K53" s="8">
        <f t="shared" si="1"/>
        <v>0</v>
      </c>
      <c r="L53" s="8">
        <v>0</v>
      </c>
      <c r="M53" s="9">
        <f>M54</f>
        <v>0</v>
      </c>
      <c r="N53" s="9">
        <f>N54</f>
        <v>0</v>
      </c>
      <c r="O53" s="8">
        <f t="shared" si="2"/>
        <v>0</v>
      </c>
      <c r="P53" s="8">
        <f t="shared" si="3"/>
        <v>0</v>
      </c>
      <c r="Q53" s="9">
        <f>Q54</f>
        <v>0</v>
      </c>
      <c r="R53" s="8">
        <f t="shared" si="4"/>
        <v>0</v>
      </c>
      <c r="S53" s="9">
        <f>S54</f>
        <v>0</v>
      </c>
      <c r="T53" s="8">
        <f t="shared" si="5"/>
        <v>0</v>
      </c>
    </row>
    <row r="54" spans="1:20" ht="47.25" customHeight="1">
      <c r="A54" s="2" t="s">
        <v>33</v>
      </c>
      <c r="B54" s="11" t="s">
        <v>5</v>
      </c>
      <c r="C54" s="3" t="s">
        <v>20</v>
      </c>
      <c r="D54" s="3">
        <v>13</v>
      </c>
      <c r="E54" s="12" t="s">
        <v>48</v>
      </c>
      <c r="F54" s="3">
        <v>200</v>
      </c>
      <c r="G54" s="8">
        <v>0</v>
      </c>
      <c r="H54" s="9"/>
      <c r="I54" s="8">
        <f t="shared" si="0"/>
        <v>0</v>
      </c>
      <c r="J54" s="9"/>
      <c r="K54" s="8">
        <f t="shared" si="1"/>
        <v>0</v>
      </c>
      <c r="L54" s="8">
        <v>0</v>
      </c>
      <c r="M54" s="9"/>
      <c r="N54" s="9"/>
      <c r="O54" s="8">
        <f t="shared" si="2"/>
        <v>0</v>
      </c>
      <c r="P54" s="8">
        <f t="shared" si="3"/>
        <v>0</v>
      </c>
      <c r="Q54" s="9"/>
      <c r="R54" s="8">
        <f t="shared" si="4"/>
        <v>0</v>
      </c>
      <c r="S54" s="9"/>
      <c r="T54" s="8">
        <f t="shared" si="5"/>
        <v>0</v>
      </c>
    </row>
    <row r="55" spans="1:20" ht="72.75" customHeight="1">
      <c r="A55" s="4" t="s">
        <v>263</v>
      </c>
      <c r="B55" s="11" t="s">
        <v>5</v>
      </c>
      <c r="C55" s="3" t="s">
        <v>20</v>
      </c>
      <c r="D55" s="3">
        <v>13</v>
      </c>
      <c r="E55" s="12" t="s">
        <v>264</v>
      </c>
      <c r="F55" s="3"/>
      <c r="G55" s="8">
        <v>0</v>
      </c>
      <c r="H55" s="9">
        <f>H56</f>
        <v>0</v>
      </c>
      <c r="I55" s="8">
        <f t="shared" si="0"/>
        <v>0</v>
      </c>
      <c r="J55" s="9">
        <f>J56</f>
        <v>0</v>
      </c>
      <c r="K55" s="8">
        <f t="shared" si="1"/>
        <v>0</v>
      </c>
      <c r="L55" s="8">
        <v>0</v>
      </c>
      <c r="M55" s="9">
        <f>M56</f>
        <v>0</v>
      </c>
      <c r="N55" s="9">
        <f>N56</f>
        <v>0</v>
      </c>
      <c r="O55" s="8">
        <f t="shared" si="2"/>
        <v>0</v>
      </c>
      <c r="P55" s="8">
        <f t="shared" si="3"/>
        <v>0</v>
      </c>
      <c r="Q55" s="9">
        <f>Q56</f>
        <v>0</v>
      </c>
      <c r="R55" s="8">
        <f t="shared" si="4"/>
        <v>0</v>
      </c>
      <c r="S55" s="9">
        <f>S56</f>
        <v>0</v>
      </c>
      <c r="T55" s="8">
        <f t="shared" si="5"/>
        <v>0</v>
      </c>
    </row>
    <row r="56" spans="1:20" ht="47.25" customHeight="1">
      <c r="A56" s="4" t="s">
        <v>34</v>
      </c>
      <c r="B56" s="11" t="s">
        <v>5</v>
      </c>
      <c r="C56" s="3" t="s">
        <v>20</v>
      </c>
      <c r="D56" s="3">
        <v>13</v>
      </c>
      <c r="E56" s="12" t="s">
        <v>264</v>
      </c>
      <c r="F56" s="3">
        <v>800</v>
      </c>
      <c r="G56" s="8">
        <v>0</v>
      </c>
      <c r="H56" s="9"/>
      <c r="I56" s="8">
        <f t="shared" si="0"/>
        <v>0</v>
      </c>
      <c r="J56" s="9"/>
      <c r="K56" s="8">
        <f t="shared" si="1"/>
        <v>0</v>
      </c>
      <c r="L56" s="8">
        <v>0</v>
      </c>
      <c r="M56" s="9"/>
      <c r="N56" s="9"/>
      <c r="O56" s="8">
        <f t="shared" si="2"/>
        <v>0</v>
      </c>
      <c r="P56" s="8">
        <f t="shared" si="3"/>
        <v>0</v>
      </c>
      <c r="Q56" s="9"/>
      <c r="R56" s="8">
        <f t="shared" si="4"/>
        <v>0</v>
      </c>
      <c r="S56" s="9"/>
      <c r="T56" s="8">
        <f t="shared" si="5"/>
        <v>0</v>
      </c>
    </row>
    <row r="57" spans="1:20" ht="53.25" customHeight="1">
      <c r="A57" s="2" t="s">
        <v>196</v>
      </c>
      <c r="B57" s="3" t="s">
        <v>5</v>
      </c>
      <c r="C57" s="3" t="s">
        <v>21</v>
      </c>
      <c r="D57" s="3" t="s">
        <v>28</v>
      </c>
      <c r="E57" s="1" t="s">
        <v>51</v>
      </c>
      <c r="F57" s="3"/>
      <c r="G57" s="8">
        <v>1281.0384999999999</v>
      </c>
      <c r="H57" s="9">
        <f>H58+H59+H60</f>
        <v>0</v>
      </c>
      <c r="I57" s="8">
        <f t="shared" si="0"/>
        <v>1281.0384999999999</v>
      </c>
      <c r="J57" s="9">
        <f>J58+J59+J60</f>
        <v>0</v>
      </c>
      <c r="K57" s="8">
        <f t="shared" si="1"/>
        <v>1281.0384999999999</v>
      </c>
      <c r="L57" s="8">
        <v>1281.0384999999999</v>
      </c>
      <c r="M57" s="9">
        <f>M58+M59+M60</f>
        <v>0</v>
      </c>
      <c r="N57" s="9">
        <f>N58+N59+N60</f>
        <v>396.1</v>
      </c>
      <c r="O57" s="8">
        <f t="shared" si="2"/>
        <v>1677.1385</v>
      </c>
      <c r="P57" s="8">
        <f t="shared" si="3"/>
        <v>1281.0384999999999</v>
      </c>
      <c r="Q57" s="9">
        <f>Q58+Q59+Q60</f>
        <v>0</v>
      </c>
      <c r="R57" s="8">
        <f t="shared" si="4"/>
        <v>1281.0384999999999</v>
      </c>
      <c r="S57" s="9">
        <f>S58+S59+S60</f>
        <v>396.1</v>
      </c>
      <c r="T57" s="8">
        <f t="shared" si="5"/>
        <v>1677.1385</v>
      </c>
    </row>
    <row r="58" spans="1:20" ht="90.75" customHeight="1">
      <c r="A58" s="2" t="s">
        <v>102</v>
      </c>
      <c r="B58" s="3" t="s">
        <v>5</v>
      </c>
      <c r="C58" s="3" t="s">
        <v>21</v>
      </c>
      <c r="D58" s="3" t="s">
        <v>28</v>
      </c>
      <c r="E58" s="1" t="s">
        <v>51</v>
      </c>
      <c r="F58" s="3">
        <v>100</v>
      </c>
      <c r="G58" s="8">
        <v>1208.7235000000001</v>
      </c>
      <c r="H58" s="9"/>
      <c r="I58" s="8">
        <f t="shared" si="0"/>
        <v>1208.7235000000001</v>
      </c>
      <c r="J58" s="9"/>
      <c r="K58" s="8">
        <f t="shared" si="1"/>
        <v>1208.7235000000001</v>
      </c>
      <c r="L58" s="8">
        <v>1208.7235000000001</v>
      </c>
      <c r="M58" s="9"/>
      <c r="N58" s="9"/>
      <c r="O58" s="8">
        <f t="shared" si="2"/>
        <v>1208.7235000000001</v>
      </c>
      <c r="P58" s="8">
        <f t="shared" si="3"/>
        <v>1208.7235000000001</v>
      </c>
      <c r="Q58" s="9"/>
      <c r="R58" s="8">
        <f t="shared" si="4"/>
        <v>1208.7235000000001</v>
      </c>
      <c r="S58" s="9"/>
      <c r="T58" s="8">
        <f t="shared" si="5"/>
        <v>1208.7235000000001</v>
      </c>
    </row>
    <row r="59" spans="1:20" ht="49.5" customHeight="1">
      <c r="A59" s="2" t="s">
        <v>33</v>
      </c>
      <c r="B59" s="3" t="s">
        <v>5</v>
      </c>
      <c r="C59" s="3" t="s">
        <v>21</v>
      </c>
      <c r="D59" s="3" t="s">
        <v>28</v>
      </c>
      <c r="E59" s="1" t="s">
        <v>51</v>
      </c>
      <c r="F59" s="3">
        <v>200</v>
      </c>
      <c r="G59" s="8">
        <v>72.215000000000003</v>
      </c>
      <c r="H59" s="9"/>
      <c r="I59" s="8">
        <f t="shared" si="0"/>
        <v>72.215000000000003</v>
      </c>
      <c r="J59" s="9"/>
      <c r="K59" s="8">
        <f t="shared" si="1"/>
        <v>72.215000000000003</v>
      </c>
      <c r="L59" s="8">
        <v>72.215000000000003</v>
      </c>
      <c r="M59" s="9"/>
      <c r="N59" s="9">
        <v>396.1</v>
      </c>
      <c r="O59" s="8">
        <f t="shared" si="2"/>
        <v>468.31500000000005</v>
      </c>
      <c r="P59" s="8">
        <f t="shared" si="3"/>
        <v>72.215000000000003</v>
      </c>
      <c r="Q59" s="9"/>
      <c r="R59" s="8">
        <f t="shared" si="4"/>
        <v>72.215000000000003</v>
      </c>
      <c r="S59" s="9">
        <v>396.1</v>
      </c>
      <c r="T59" s="8">
        <f t="shared" si="5"/>
        <v>468.31500000000005</v>
      </c>
    </row>
    <row r="60" spans="1:20" ht="38.25" customHeight="1">
      <c r="A60" s="2" t="s">
        <v>34</v>
      </c>
      <c r="B60" s="3" t="s">
        <v>5</v>
      </c>
      <c r="C60" s="3" t="s">
        <v>21</v>
      </c>
      <c r="D60" s="3" t="s">
        <v>28</v>
      </c>
      <c r="E60" s="1" t="s">
        <v>51</v>
      </c>
      <c r="F60" s="3">
        <v>800</v>
      </c>
      <c r="G60" s="8">
        <v>0.10000000000000009</v>
      </c>
      <c r="H60" s="9"/>
      <c r="I60" s="8">
        <f t="shared" si="0"/>
        <v>0.10000000000000009</v>
      </c>
      <c r="J60" s="9"/>
      <c r="K60" s="8">
        <f t="shared" si="1"/>
        <v>0.10000000000000009</v>
      </c>
      <c r="L60" s="8">
        <v>0.10000000000000009</v>
      </c>
      <c r="M60" s="9"/>
      <c r="N60" s="9"/>
      <c r="O60" s="8">
        <f t="shared" si="2"/>
        <v>0.10000000000000009</v>
      </c>
      <c r="P60" s="8">
        <f t="shared" si="3"/>
        <v>0.10000000000000009</v>
      </c>
      <c r="Q60" s="9"/>
      <c r="R60" s="8">
        <f t="shared" si="4"/>
        <v>0.10000000000000009</v>
      </c>
      <c r="S60" s="9"/>
      <c r="T60" s="8">
        <f t="shared" si="5"/>
        <v>0.10000000000000009</v>
      </c>
    </row>
    <row r="61" spans="1:20" ht="49.5" customHeight="1">
      <c r="A61" s="10" t="s">
        <v>208</v>
      </c>
      <c r="B61" s="3" t="s">
        <v>5</v>
      </c>
      <c r="C61" s="3" t="s">
        <v>21</v>
      </c>
      <c r="D61" s="3" t="s">
        <v>28</v>
      </c>
      <c r="E61" s="1" t="s">
        <v>209</v>
      </c>
      <c r="F61" s="3"/>
      <c r="G61" s="8">
        <v>0</v>
      </c>
      <c r="H61" s="9">
        <f>H62</f>
        <v>0</v>
      </c>
      <c r="I61" s="8">
        <f t="shared" si="0"/>
        <v>0</v>
      </c>
      <c r="J61" s="9">
        <f>J62</f>
        <v>0</v>
      </c>
      <c r="K61" s="8">
        <f t="shared" si="1"/>
        <v>0</v>
      </c>
      <c r="L61" s="8">
        <v>0</v>
      </c>
      <c r="M61" s="9">
        <f>M62</f>
        <v>0</v>
      </c>
      <c r="N61" s="9">
        <f>N62</f>
        <v>0</v>
      </c>
      <c r="O61" s="8">
        <f t="shared" si="2"/>
        <v>0</v>
      </c>
      <c r="P61" s="8">
        <f t="shared" si="3"/>
        <v>0</v>
      </c>
      <c r="Q61" s="9">
        <f>Q62</f>
        <v>0</v>
      </c>
      <c r="R61" s="8">
        <f t="shared" si="4"/>
        <v>0</v>
      </c>
      <c r="S61" s="9">
        <f>S62</f>
        <v>0</v>
      </c>
      <c r="T61" s="8">
        <f t="shared" si="5"/>
        <v>0</v>
      </c>
    </row>
    <row r="62" spans="1:20" ht="52.5" customHeight="1">
      <c r="A62" s="2" t="s">
        <v>33</v>
      </c>
      <c r="B62" s="3" t="s">
        <v>5</v>
      </c>
      <c r="C62" s="3" t="s">
        <v>21</v>
      </c>
      <c r="D62" s="3" t="s">
        <v>28</v>
      </c>
      <c r="E62" s="1" t="s">
        <v>209</v>
      </c>
      <c r="F62" s="3">
        <v>200</v>
      </c>
      <c r="G62" s="8">
        <v>0</v>
      </c>
      <c r="H62" s="9"/>
      <c r="I62" s="8">
        <f t="shared" si="0"/>
        <v>0</v>
      </c>
      <c r="J62" s="9"/>
      <c r="K62" s="8">
        <f t="shared" si="1"/>
        <v>0</v>
      </c>
      <c r="L62" s="8">
        <v>0</v>
      </c>
      <c r="M62" s="9"/>
      <c r="N62" s="9"/>
      <c r="O62" s="8">
        <f t="shared" si="2"/>
        <v>0</v>
      </c>
      <c r="P62" s="8">
        <f t="shared" si="3"/>
        <v>0</v>
      </c>
      <c r="Q62" s="9"/>
      <c r="R62" s="8">
        <f t="shared" si="4"/>
        <v>0</v>
      </c>
      <c r="S62" s="9"/>
      <c r="T62" s="8">
        <f t="shared" si="5"/>
        <v>0</v>
      </c>
    </row>
    <row r="63" spans="1:20" ht="129" customHeight="1">
      <c r="A63" s="2" t="s">
        <v>194</v>
      </c>
      <c r="B63" s="3" t="s">
        <v>5</v>
      </c>
      <c r="C63" s="3" t="s">
        <v>22</v>
      </c>
      <c r="D63" s="3" t="s">
        <v>23</v>
      </c>
      <c r="E63" s="12" t="s">
        <v>52</v>
      </c>
      <c r="F63" s="3"/>
      <c r="G63" s="8">
        <v>16.515000000000001</v>
      </c>
      <c r="H63" s="9">
        <f>H64</f>
        <v>0</v>
      </c>
      <c r="I63" s="8">
        <f t="shared" si="0"/>
        <v>16.515000000000001</v>
      </c>
      <c r="J63" s="9">
        <f>J64</f>
        <v>0</v>
      </c>
      <c r="K63" s="8">
        <f t="shared" si="1"/>
        <v>16.515000000000001</v>
      </c>
      <c r="L63" s="8">
        <v>16.515000000000001</v>
      </c>
      <c r="M63" s="9">
        <f>M64</f>
        <v>0</v>
      </c>
      <c r="N63" s="9">
        <f>N64</f>
        <v>16.920359999999999</v>
      </c>
      <c r="O63" s="8">
        <f t="shared" si="2"/>
        <v>33.435360000000003</v>
      </c>
      <c r="P63" s="8">
        <f t="shared" si="3"/>
        <v>16.515000000000001</v>
      </c>
      <c r="Q63" s="9">
        <f>Q64</f>
        <v>0</v>
      </c>
      <c r="R63" s="8">
        <f t="shared" si="4"/>
        <v>16.515000000000001</v>
      </c>
      <c r="S63" s="9">
        <f>S64</f>
        <v>16.920359999999999</v>
      </c>
      <c r="T63" s="8">
        <f t="shared" si="5"/>
        <v>33.435360000000003</v>
      </c>
    </row>
    <row r="64" spans="1:20" ht="48" customHeight="1">
      <c r="A64" s="2" t="s">
        <v>33</v>
      </c>
      <c r="B64" s="3" t="s">
        <v>5</v>
      </c>
      <c r="C64" s="3" t="s">
        <v>22</v>
      </c>
      <c r="D64" s="3" t="s">
        <v>23</v>
      </c>
      <c r="E64" s="12" t="s">
        <v>52</v>
      </c>
      <c r="F64" s="3">
        <v>200</v>
      </c>
      <c r="G64" s="8">
        <v>16.515000000000001</v>
      </c>
      <c r="H64" s="9"/>
      <c r="I64" s="8">
        <f t="shared" si="0"/>
        <v>16.515000000000001</v>
      </c>
      <c r="J64" s="9"/>
      <c r="K64" s="8">
        <f t="shared" si="1"/>
        <v>16.515000000000001</v>
      </c>
      <c r="L64" s="8">
        <v>16.515000000000001</v>
      </c>
      <c r="M64" s="9"/>
      <c r="N64" s="9">
        <v>16.920359999999999</v>
      </c>
      <c r="O64" s="8">
        <f t="shared" si="2"/>
        <v>33.435360000000003</v>
      </c>
      <c r="P64" s="8">
        <f t="shared" si="3"/>
        <v>16.515000000000001</v>
      </c>
      <c r="Q64" s="9"/>
      <c r="R64" s="8">
        <f t="shared" si="4"/>
        <v>16.515000000000001</v>
      </c>
      <c r="S64" s="9">
        <v>16.920359999999999</v>
      </c>
      <c r="T64" s="8">
        <f t="shared" si="5"/>
        <v>33.435360000000003</v>
      </c>
    </row>
    <row r="65" spans="1:20" ht="88.5" customHeight="1">
      <c r="A65" s="2" t="s">
        <v>226</v>
      </c>
      <c r="B65" s="3" t="s">
        <v>5</v>
      </c>
      <c r="C65" s="3" t="s">
        <v>22</v>
      </c>
      <c r="D65" s="3" t="s">
        <v>23</v>
      </c>
      <c r="E65" s="12" t="s">
        <v>227</v>
      </c>
      <c r="F65" s="3"/>
      <c r="G65" s="8">
        <v>0</v>
      </c>
      <c r="H65" s="9">
        <f>H66</f>
        <v>0</v>
      </c>
      <c r="I65" s="8">
        <f t="shared" si="0"/>
        <v>0</v>
      </c>
      <c r="J65" s="9">
        <f>J66</f>
        <v>0</v>
      </c>
      <c r="K65" s="8">
        <f t="shared" si="1"/>
        <v>0</v>
      </c>
      <c r="L65" s="8">
        <v>0</v>
      </c>
      <c r="M65" s="9">
        <f>M66</f>
        <v>0</v>
      </c>
      <c r="N65" s="9">
        <f>N66</f>
        <v>0</v>
      </c>
      <c r="O65" s="8">
        <f t="shared" si="2"/>
        <v>0</v>
      </c>
      <c r="P65" s="8">
        <f t="shared" si="3"/>
        <v>0</v>
      </c>
      <c r="Q65" s="9">
        <f>Q66</f>
        <v>0</v>
      </c>
      <c r="R65" s="8">
        <f t="shared" si="4"/>
        <v>0</v>
      </c>
      <c r="S65" s="9">
        <f>S66</f>
        <v>0</v>
      </c>
      <c r="T65" s="8">
        <f t="shared" si="5"/>
        <v>0</v>
      </c>
    </row>
    <row r="66" spans="1:20" ht="48" customHeight="1">
      <c r="A66" s="2" t="s">
        <v>33</v>
      </c>
      <c r="B66" s="3" t="s">
        <v>5</v>
      </c>
      <c r="C66" s="3" t="s">
        <v>22</v>
      </c>
      <c r="D66" s="3" t="s">
        <v>23</v>
      </c>
      <c r="E66" s="12" t="s">
        <v>227</v>
      </c>
      <c r="F66" s="3">
        <v>200</v>
      </c>
      <c r="G66" s="8">
        <v>0</v>
      </c>
      <c r="H66" s="9"/>
      <c r="I66" s="8">
        <f t="shared" si="0"/>
        <v>0</v>
      </c>
      <c r="J66" s="9"/>
      <c r="K66" s="8">
        <f t="shared" si="1"/>
        <v>0</v>
      </c>
      <c r="L66" s="8">
        <v>0</v>
      </c>
      <c r="M66" s="9"/>
      <c r="N66" s="9"/>
      <c r="O66" s="8">
        <f t="shared" si="2"/>
        <v>0</v>
      </c>
      <c r="P66" s="8">
        <f t="shared" si="3"/>
        <v>0</v>
      </c>
      <c r="Q66" s="9"/>
      <c r="R66" s="8">
        <f t="shared" si="4"/>
        <v>0</v>
      </c>
      <c r="S66" s="9"/>
      <c r="T66" s="8">
        <f t="shared" si="5"/>
        <v>0</v>
      </c>
    </row>
    <row r="67" spans="1:20" ht="42" customHeight="1">
      <c r="A67" s="10" t="s">
        <v>206</v>
      </c>
      <c r="B67" s="3" t="s">
        <v>5</v>
      </c>
      <c r="C67" s="3" t="s">
        <v>22</v>
      </c>
      <c r="D67" s="3" t="s">
        <v>25</v>
      </c>
      <c r="E67" s="1" t="s">
        <v>207</v>
      </c>
      <c r="F67" s="3"/>
      <c r="G67" s="8">
        <v>0</v>
      </c>
      <c r="H67" s="9">
        <f>H68+H69</f>
        <v>0</v>
      </c>
      <c r="I67" s="8">
        <f t="shared" si="0"/>
        <v>0</v>
      </c>
      <c r="J67" s="9">
        <f>J68+J69</f>
        <v>0</v>
      </c>
      <c r="K67" s="8">
        <f t="shared" si="1"/>
        <v>0</v>
      </c>
      <c r="L67" s="8">
        <v>0</v>
      </c>
      <c r="M67" s="9">
        <f>M68+M69</f>
        <v>0</v>
      </c>
      <c r="N67" s="9">
        <f>N68+N69</f>
        <v>0</v>
      </c>
      <c r="O67" s="8">
        <f t="shared" si="2"/>
        <v>0</v>
      </c>
      <c r="P67" s="8">
        <f t="shared" si="3"/>
        <v>0</v>
      </c>
      <c r="Q67" s="9">
        <f>Q68+Q69</f>
        <v>0</v>
      </c>
      <c r="R67" s="8">
        <f t="shared" si="4"/>
        <v>0</v>
      </c>
      <c r="S67" s="9">
        <f>S68+S69</f>
        <v>0</v>
      </c>
      <c r="T67" s="8">
        <f t="shared" si="5"/>
        <v>0</v>
      </c>
    </row>
    <row r="68" spans="1:20" ht="45" customHeight="1">
      <c r="A68" s="2" t="s">
        <v>33</v>
      </c>
      <c r="B68" s="3" t="s">
        <v>5</v>
      </c>
      <c r="C68" s="3" t="s">
        <v>22</v>
      </c>
      <c r="D68" s="3" t="s">
        <v>25</v>
      </c>
      <c r="E68" s="1" t="s">
        <v>207</v>
      </c>
      <c r="F68" s="3">
        <v>200</v>
      </c>
      <c r="G68" s="8">
        <v>0</v>
      </c>
      <c r="H68" s="9"/>
      <c r="I68" s="8">
        <f t="shared" si="0"/>
        <v>0</v>
      </c>
      <c r="J68" s="9"/>
      <c r="K68" s="8">
        <f t="shared" si="1"/>
        <v>0</v>
      </c>
      <c r="L68" s="8">
        <v>0</v>
      </c>
      <c r="M68" s="9"/>
      <c r="N68" s="9"/>
      <c r="O68" s="8">
        <f t="shared" si="2"/>
        <v>0</v>
      </c>
      <c r="P68" s="8">
        <f t="shared" si="3"/>
        <v>0</v>
      </c>
      <c r="Q68" s="9"/>
      <c r="R68" s="8">
        <f t="shared" si="4"/>
        <v>0</v>
      </c>
      <c r="S68" s="9"/>
      <c r="T68" s="8">
        <f t="shared" si="5"/>
        <v>0</v>
      </c>
    </row>
    <row r="69" spans="1:20" ht="45" customHeight="1">
      <c r="A69" s="10" t="s">
        <v>34</v>
      </c>
      <c r="B69" s="3" t="s">
        <v>5</v>
      </c>
      <c r="C69" s="3" t="s">
        <v>22</v>
      </c>
      <c r="D69" s="3" t="s">
        <v>25</v>
      </c>
      <c r="E69" s="1" t="s">
        <v>207</v>
      </c>
      <c r="F69" s="3">
        <v>800</v>
      </c>
      <c r="G69" s="8">
        <v>0</v>
      </c>
      <c r="H69" s="9"/>
      <c r="I69" s="8">
        <f t="shared" si="0"/>
        <v>0</v>
      </c>
      <c r="J69" s="9"/>
      <c r="K69" s="8">
        <f t="shared" si="1"/>
        <v>0</v>
      </c>
      <c r="L69" s="8">
        <v>0</v>
      </c>
      <c r="M69" s="9"/>
      <c r="N69" s="9"/>
      <c r="O69" s="8">
        <f t="shared" si="2"/>
        <v>0</v>
      </c>
      <c r="P69" s="8">
        <f t="shared" si="3"/>
        <v>0</v>
      </c>
      <c r="Q69" s="9"/>
      <c r="R69" s="8">
        <f t="shared" si="4"/>
        <v>0</v>
      </c>
      <c r="S69" s="9"/>
      <c r="T69" s="8">
        <f t="shared" si="5"/>
        <v>0</v>
      </c>
    </row>
    <row r="70" spans="1:20" ht="44.25" customHeight="1">
      <c r="A70" s="10" t="s">
        <v>53</v>
      </c>
      <c r="B70" s="3" t="s">
        <v>5</v>
      </c>
      <c r="C70" s="3" t="s">
        <v>22</v>
      </c>
      <c r="D70" s="3" t="s">
        <v>28</v>
      </c>
      <c r="E70" s="1" t="s">
        <v>230</v>
      </c>
      <c r="F70" s="3"/>
      <c r="G70" s="8">
        <v>471.30999999999949</v>
      </c>
      <c r="H70" s="9">
        <f>H71</f>
        <v>0</v>
      </c>
      <c r="I70" s="8">
        <f t="shared" si="0"/>
        <v>471.30999999999949</v>
      </c>
      <c r="J70" s="9">
        <f>J71</f>
        <v>0</v>
      </c>
      <c r="K70" s="8">
        <f t="shared" si="1"/>
        <v>471.30999999999949</v>
      </c>
      <c r="L70" s="8">
        <v>471.30999999999949</v>
      </c>
      <c r="M70" s="9">
        <f>M71</f>
        <v>0</v>
      </c>
      <c r="N70" s="9">
        <f>N71</f>
        <v>0</v>
      </c>
      <c r="O70" s="8">
        <f t="shared" si="2"/>
        <v>471.30999999999949</v>
      </c>
      <c r="P70" s="8">
        <f t="shared" si="3"/>
        <v>471.30999999999949</v>
      </c>
      <c r="Q70" s="9">
        <f>Q71</f>
        <v>0</v>
      </c>
      <c r="R70" s="8">
        <f t="shared" si="4"/>
        <v>471.30999999999949</v>
      </c>
      <c r="S70" s="9">
        <f>S71</f>
        <v>0</v>
      </c>
      <c r="T70" s="8">
        <f t="shared" si="5"/>
        <v>471.30999999999949</v>
      </c>
    </row>
    <row r="71" spans="1:20" ht="46.5" customHeight="1">
      <c r="A71" s="2" t="s">
        <v>33</v>
      </c>
      <c r="B71" s="3" t="s">
        <v>5</v>
      </c>
      <c r="C71" s="3" t="s">
        <v>22</v>
      </c>
      <c r="D71" s="3" t="s">
        <v>28</v>
      </c>
      <c r="E71" s="1" t="s">
        <v>230</v>
      </c>
      <c r="F71" s="3">
        <v>200</v>
      </c>
      <c r="G71" s="8">
        <v>471.30999999999949</v>
      </c>
      <c r="H71" s="9"/>
      <c r="I71" s="8">
        <f t="shared" si="0"/>
        <v>471.30999999999949</v>
      </c>
      <c r="J71" s="9"/>
      <c r="K71" s="8">
        <f t="shared" si="1"/>
        <v>471.30999999999949</v>
      </c>
      <c r="L71" s="8">
        <v>471.30999999999949</v>
      </c>
      <c r="M71" s="9"/>
      <c r="N71" s="9"/>
      <c r="O71" s="8">
        <f t="shared" si="2"/>
        <v>471.30999999999949</v>
      </c>
      <c r="P71" s="8">
        <f t="shared" si="3"/>
        <v>471.30999999999949</v>
      </c>
      <c r="Q71" s="9"/>
      <c r="R71" s="8">
        <f t="shared" si="4"/>
        <v>471.30999999999949</v>
      </c>
      <c r="S71" s="9"/>
      <c r="T71" s="8">
        <f t="shared" si="5"/>
        <v>471.30999999999949</v>
      </c>
    </row>
    <row r="72" spans="1:20" ht="46.5" customHeight="1">
      <c r="A72" s="10" t="s">
        <v>53</v>
      </c>
      <c r="B72" s="3" t="s">
        <v>5</v>
      </c>
      <c r="C72" s="3" t="s">
        <v>22</v>
      </c>
      <c r="D72" s="3" t="s">
        <v>28</v>
      </c>
      <c r="E72" s="1" t="s">
        <v>54</v>
      </c>
      <c r="F72" s="3"/>
      <c r="G72" s="8">
        <v>4893</v>
      </c>
      <c r="H72" s="9">
        <f>H73</f>
        <v>0</v>
      </c>
      <c r="I72" s="8">
        <f t="shared" si="0"/>
        <v>4893</v>
      </c>
      <c r="J72" s="9">
        <f>J73</f>
        <v>0</v>
      </c>
      <c r="K72" s="8">
        <f t="shared" si="1"/>
        <v>4893</v>
      </c>
      <c r="L72" s="8">
        <v>4893</v>
      </c>
      <c r="M72" s="9">
        <f>M73</f>
        <v>0</v>
      </c>
      <c r="N72" s="9">
        <f>N73</f>
        <v>0</v>
      </c>
      <c r="O72" s="8">
        <f t="shared" si="2"/>
        <v>4893</v>
      </c>
      <c r="P72" s="8">
        <f t="shared" si="3"/>
        <v>4893</v>
      </c>
      <c r="Q72" s="9">
        <f>Q73</f>
        <v>0</v>
      </c>
      <c r="R72" s="8">
        <f t="shared" si="4"/>
        <v>4893</v>
      </c>
      <c r="S72" s="9">
        <f>S73</f>
        <v>0</v>
      </c>
      <c r="T72" s="8">
        <f t="shared" si="5"/>
        <v>4893</v>
      </c>
    </row>
    <row r="73" spans="1:20" ht="42.75" customHeight="1">
      <c r="A73" s="10" t="s">
        <v>34</v>
      </c>
      <c r="B73" s="3" t="s">
        <v>5</v>
      </c>
      <c r="C73" s="3" t="s">
        <v>22</v>
      </c>
      <c r="D73" s="3" t="s">
        <v>28</v>
      </c>
      <c r="E73" s="1" t="s">
        <v>54</v>
      </c>
      <c r="F73" s="3">
        <v>800</v>
      </c>
      <c r="G73" s="8">
        <v>4893</v>
      </c>
      <c r="H73" s="9"/>
      <c r="I73" s="8">
        <f t="shared" si="0"/>
        <v>4893</v>
      </c>
      <c r="J73" s="9"/>
      <c r="K73" s="8">
        <f t="shared" si="1"/>
        <v>4893</v>
      </c>
      <c r="L73" s="8">
        <v>4893</v>
      </c>
      <c r="M73" s="9"/>
      <c r="N73" s="9"/>
      <c r="O73" s="8">
        <f t="shared" si="2"/>
        <v>4893</v>
      </c>
      <c r="P73" s="8">
        <f t="shared" si="3"/>
        <v>4893</v>
      </c>
      <c r="Q73" s="9"/>
      <c r="R73" s="8">
        <f t="shared" si="4"/>
        <v>4893</v>
      </c>
      <c r="S73" s="9"/>
      <c r="T73" s="8">
        <f t="shared" si="5"/>
        <v>4893</v>
      </c>
    </row>
    <row r="74" spans="1:20" ht="41.25" customHeight="1">
      <c r="A74" s="10" t="s">
        <v>261</v>
      </c>
      <c r="B74" s="3" t="s">
        <v>5</v>
      </c>
      <c r="C74" s="3" t="s">
        <v>22</v>
      </c>
      <c r="D74" s="3" t="s">
        <v>28</v>
      </c>
      <c r="E74" s="1" t="s">
        <v>262</v>
      </c>
      <c r="F74" s="3"/>
      <c r="G74" s="8">
        <v>0</v>
      </c>
      <c r="H74" s="9">
        <f>H75</f>
        <v>0</v>
      </c>
      <c r="I74" s="8">
        <f t="shared" si="0"/>
        <v>0</v>
      </c>
      <c r="J74" s="9">
        <f>J75</f>
        <v>0</v>
      </c>
      <c r="K74" s="8">
        <f t="shared" si="1"/>
        <v>0</v>
      </c>
      <c r="L74" s="8">
        <v>0</v>
      </c>
      <c r="M74" s="9">
        <f>M75</f>
        <v>0</v>
      </c>
      <c r="N74" s="9">
        <f>N75</f>
        <v>0</v>
      </c>
      <c r="O74" s="8">
        <f t="shared" si="2"/>
        <v>0</v>
      </c>
      <c r="P74" s="8">
        <f t="shared" si="3"/>
        <v>0</v>
      </c>
      <c r="Q74" s="9">
        <f>Q75</f>
        <v>0</v>
      </c>
      <c r="R74" s="8">
        <f t="shared" si="4"/>
        <v>0</v>
      </c>
      <c r="S74" s="9">
        <f>S75</f>
        <v>0</v>
      </c>
      <c r="T74" s="8">
        <f t="shared" si="5"/>
        <v>0</v>
      </c>
    </row>
    <row r="75" spans="1:20" ht="43.5" customHeight="1">
      <c r="A75" s="2" t="s">
        <v>33</v>
      </c>
      <c r="B75" s="3" t="s">
        <v>5</v>
      </c>
      <c r="C75" s="3" t="s">
        <v>22</v>
      </c>
      <c r="D75" s="3" t="s">
        <v>28</v>
      </c>
      <c r="E75" s="1" t="s">
        <v>262</v>
      </c>
      <c r="F75" s="3">
        <v>200</v>
      </c>
      <c r="G75" s="8">
        <v>0</v>
      </c>
      <c r="H75" s="9"/>
      <c r="I75" s="8">
        <f t="shared" si="0"/>
        <v>0</v>
      </c>
      <c r="J75" s="9"/>
      <c r="K75" s="8">
        <f t="shared" si="1"/>
        <v>0</v>
      </c>
      <c r="L75" s="8">
        <v>0</v>
      </c>
      <c r="M75" s="9"/>
      <c r="N75" s="9"/>
      <c r="O75" s="8">
        <f t="shared" si="2"/>
        <v>0</v>
      </c>
      <c r="P75" s="8">
        <f t="shared" si="3"/>
        <v>0</v>
      </c>
      <c r="Q75" s="9"/>
      <c r="R75" s="8">
        <f t="shared" si="4"/>
        <v>0</v>
      </c>
      <c r="S75" s="9"/>
      <c r="T75" s="8">
        <f t="shared" si="5"/>
        <v>0</v>
      </c>
    </row>
    <row r="76" spans="1:20" ht="94.5" customHeight="1">
      <c r="A76" s="4" t="s">
        <v>320</v>
      </c>
      <c r="B76" s="3" t="s">
        <v>5</v>
      </c>
      <c r="C76" s="3" t="s">
        <v>22</v>
      </c>
      <c r="D76" s="3" t="s">
        <v>28</v>
      </c>
      <c r="E76" s="1" t="s">
        <v>241</v>
      </c>
      <c r="F76" s="3"/>
      <c r="G76" s="8">
        <v>0</v>
      </c>
      <c r="H76" s="9">
        <f>H77</f>
        <v>0</v>
      </c>
      <c r="I76" s="8">
        <f t="shared" si="0"/>
        <v>0</v>
      </c>
      <c r="J76" s="9">
        <f>J77</f>
        <v>0</v>
      </c>
      <c r="K76" s="8">
        <f t="shared" si="1"/>
        <v>0</v>
      </c>
      <c r="L76" s="8">
        <v>0</v>
      </c>
      <c r="M76" s="9">
        <f>M77</f>
        <v>0</v>
      </c>
      <c r="N76" s="9">
        <f>N77</f>
        <v>6907.6210499999997</v>
      </c>
      <c r="O76" s="8">
        <f t="shared" si="2"/>
        <v>6907.6210499999997</v>
      </c>
      <c r="P76" s="8">
        <f t="shared" si="3"/>
        <v>0</v>
      </c>
      <c r="Q76" s="9">
        <f>Q77</f>
        <v>0</v>
      </c>
      <c r="R76" s="8">
        <f t="shared" si="4"/>
        <v>0</v>
      </c>
      <c r="S76" s="9">
        <f>S77</f>
        <v>7329.1030099999998</v>
      </c>
      <c r="T76" s="8">
        <f t="shared" si="5"/>
        <v>7329.1030099999998</v>
      </c>
    </row>
    <row r="77" spans="1:20" ht="51.75" customHeight="1">
      <c r="A77" s="2" t="s">
        <v>33</v>
      </c>
      <c r="B77" s="3" t="s">
        <v>5</v>
      </c>
      <c r="C77" s="3" t="s">
        <v>22</v>
      </c>
      <c r="D77" s="3" t="s">
        <v>28</v>
      </c>
      <c r="E77" s="1" t="s">
        <v>241</v>
      </c>
      <c r="F77" s="3">
        <v>200</v>
      </c>
      <c r="G77" s="8">
        <v>0</v>
      </c>
      <c r="H77" s="9"/>
      <c r="I77" s="8">
        <f t="shared" si="0"/>
        <v>0</v>
      </c>
      <c r="J77" s="9"/>
      <c r="K77" s="8">
        <f t="shared" si="1"/>
        <v>0</v>
      </c>
      <c r="L77" s="8">
        <v>0</v>
      </c>
      <c r="M77" s="9"/>
      <c r="N77" s="9">
        <v>6907.6210499999997</v>
      </c>
      <c r="O77" s="8">
        <f t="shared" si="2"/>
        <v>6907.6210499999997</v>
      </c>
      <c r="P77" s="8">
        <f t="shared" si="3"/>
        <v>0</v>
      </c>
      <c r="Q77" s="9"/>
      <c r="R77" s="8">
        <f t="shared" si="4"/>
        <v>0</v>
      </c>
      <c r="S77" s="9">
        <v>7329.1030099999998</v>
      </c>
      <c r="T77" s="8">
        <f t="shared" si="5"/>
        <v>7329.1030099999998</v>
      </c>
    </row>
    <row r="78" spans="1:20" ht="38.25" customHeight="1">
      <c r="A78" s="10" t="s">
        <v>55</v>
      </c>
      <c r="B78" s="3" t="s">
        <v>5</v>
      </c>
      <c r="C78" s="3" t="s">
        <v>22</v>
      </c>
      <c r="D78" s="3">
        <v>10</v>
      </c>
      <c r="E78" s="1" t="s">
        <v>56</v>
      </c>
      <c r="F78" s="3"/>
      <c r="G78" s="8">
        <v>469.03199999999998</v>
      </c>
      <c r="H78" s="9">
        <f>H79+H80</f>
        <v>0</v>
      </c>
      <c r="I78" s="8">
        <f t="shared" si="0"/>
        <v>469.03199999999998</v>
      </c>
      <c r="J78" s="9">
        <f>J79+J80</f>
        <v>21</v>
      </c>
      <c r="K78" s="8">
        <f t="shared" si="1"/>
        <v>490.03199999999998</v>
      </c>
      <c r="L78" s="8">
        <v>469.03199999999998</v>
      </c>
      <c r="M78" s="9">
        <f>M79+M80</f>
        <v>0</v>
      </c>
      <c r="N78" s="9">
        <f>N79+N80</f>
        <v>0</v>
      </c>
      <c r="O78" s="8">
        <f t="shared" si="2"/>
        <v>490.03199999999998</v>
      </c>
      <c r="P78" s="8">
        <f t="shared" si="3"/>
        <v>469.03199999999998</v>
      </c>
      <c r="Q78" s="9">
        <f>Q79+Q80</f>
        <v>21</v>
      </c>
      <c r="R78" s="8">
        <f t="shared" si="4"/>
        <v>490.03199999999998</v>
      </c>
      <c r="S78" s="9">
        <f>S79+S80</f>
        <v>0</v>
      </c>
      <c r="T78" s="8">
        <f t="shared" si="5"/>
        <v>490.03199999999998</v>
      </c>
    </row>
    <row r="79" spans="1:20" ht="84" customHeight="1">
      <c r="A79" s="2" t="s">
        <v>102</v>
      </c>
      <c r="B79" s="3" t="s">
        <v>5</v>
      </c>
      <c r="C79" s="3" t="s">
        <v>22</v>
      </c>
      <c r="D79" s="3">
        <v>10</v>
      </c>
      <c r="E79" s="1" t="s">
        <v>56</v>
      </c>
      <c r="F79" s="3">
        <v>100</v>
      </c>
      <c r="G79" s="8">
        <v>0</v>
      </c>
      <c r="H79" s="9"/>
      <c r="I79" s="8">
        <f t="shared" si="0"/>
        <v>0</v>
      </c>
      <c r="J79" s="9"/>
      <c r="K79" s="8">
        <f t="shared" si="1"/>
        <v>0</v>
      </c>
      <c r="L79" s="8">
        <v>0</v>
      </c>
      <c r="M79" s="9"/>
      <c r="N79" s="9"/>
      <c r="O79" s="8">
        <f t="shared" si="2"/>
        <v>0</v>
      </c>
      <c r="P79" s="8">
        <f t="shared" si="3"/>
        <v>0</v>
      </c>
      <c r="Q79" s="9"/>
      <c r="R79" s="8">
        <f t="shared" si="4"/>
        <v>0</v>
      </c>
      <c r="S79" s="9"/>
      <c r="T79" s="8">
        <f t="shared" si="5"/>
        <v>0</v>
      </c>
    </row>
    <row r="80" spans="1:20" ht="46.5" customHeight="1">
      <c r="A80" s="2" t="s">
        <v>33</v>
      </c>
      <c r="B80" s="3" t="s">
        <v>5</v>
      </c>
      <c r="C80" s="3" t="s">
        <v>22</v>
      </c>
      <c r="D80" s="3">
        <v>10</v>
      </c>
      <c r="E80" s="1" t="s">
        <v>56</v>
      </c>
      <c r="F80" s="3">
        <v>200</v>
      </c>
      <c r="G80" s="8">
        <v>469.03199999999998</v>
      </c>
      <c r="H80" s="9"/>
      <c r="I80" s="8">
        <f t="shared" ref="I80:I146" si="6">G80+H80</f>
        <v>469.03199999999998</v>
      </c>
      <c r="J80" s="9">
        <v>21</v>
      </c>
      <c r="K80" s="8">
        <f t="shared" ref="K80:K144" si="7">I80+J80</f>
        <v>490.03199999999998</v>
      </c>
      <c r="L80" s="8">
        <v>469.03199999999998</v>
      </c>
      <c r="M80" s="9"/>
      <c r="N80" s="9"/>
      <c r="O80" s="8">
        <f t="shared" ref="O80:O143" si="8">K80+N80</f>
        <v>490.03199999999998</v>
      </c>
      <c r="P80" s="8">
        <f t="shared" ref="P80:P146" si="9">L80+M80</f>
        <v>469.03199999999998</v>
      </c>
      <c r="Q80" s="9">
        <v>21</v>
      </c>
      <c r="R80" s="8">
        <f t="shared" ref="R80:R144" si="10">P80+Q80</f>
        <v>490.03199999999998</v>
      </c>
      <c r="S80" s="9"/>
      <c r="T80" s="8">
        <f t="shared" ref="T80:T143" si="11">R80+S80</f>
        <v>490.03199999999998</v>
      </c>
    </row>
    <row r="81" spans="1:20" ht="66.75" customHeight="1">
      <c r="A81" s="10" t="s">
        <v>57</v>
      </c>
      <c r="B81" s="3" t="s">
        <v>5</v>
      </c>
      <c r="C81" s="3" t="s">
        <v>22</v>
      </c>
      <c r="D81" s="3">
        <v>12</v>
      </c>
      <c r="E81" s="1" t="s">
        <v>58</v>
      </c>
      <c r="F81" s="3"/>
      <c r="G81" s="8">
        <v>50</v>
      </c>
      <c r="H81" s="9">
        <f>H82</f>
        <v>0</v>
      </c>
      <c r="I81" s="8">
        <f t="shared" si="6"/>
        <v>50</v>
      </c>
      <c r="J81" s="9">
        <f>J82</f>
        <v>0</v>
      </c>
      <c r="K81" s="8">
        <f t="shared" si="7"/>
        <v>50</v>
      </c>
      <c r="L81" s="8">
        <v>50</v>
      </c>
      <c r="M81" s="9">
        <f>M82</f>
        <v>0</v>
      </c>
      <c r="N81" s="9">
        <f>N82</f>
        <v>0</v>
      </c>
      <c r="O81" s="8">
        <f t="shared" si="8"/>
        <v>50</v>
      </c>
      <c r="P81" s="8">
        <f t="shared" si="9"/>
        <v>50</v>
      </c>
      <c r="Q81" s="9">
        <f>Q82</f>
        <v>0</v>
      </c>
      <c r="R81" s="8">
        <f t="shared" si="10"/>
        <v>50</v>
      </c>
      <c r="S81" s="9">
        <f>S82</f>
        <v>0</v>
      </c>
      <c r="T81" s="8">
        <f t="shared" si="11"/>
        <v>50</v>
      </c>
    </row>
    <row r="82" spans="1:20" ht="47.25" customHeight="1">
      <c r="A82" s="2" t="s">
        <v>34</v>
      </c>
      <c r="B82" s="3" t="s">
        <v>5</v>
      </c>
      <c r="C82" s="3" t="s">
        <v>22</v>
      </c>
      <c r="D82" s="3">
        <v>12</v>
      </c>
      <c r="E82" s="1" t="s">
        <v>58</v>
      </c>
      <c r="F82" s="3">
        <v>800</v>
      </c>
      <c r="G82" s="8">
        <v>50</v>
      </c>
      <c r="H82" s="9"/>
      <c r="I82" s="8">
        <f t="shared" si="6"/>
        <v>50</v>
      </c>
      <c r="J82" s="9"/>
      <c r="K82" s="8">
        <f t="shared" si="7"/>
        <v>50</v>
      </c>
      <c r="L82" s="8">
        <v>50</v>
      </c>
      <c r="M82" s="9"/>
      <c r="N82" s="9"/>
      <c r="O82" s="8">
        <f t="shared" si="8"/>
        <v>50</v>
      </c>
      <c r="P82" s="8">
        <f t="shared" si="9"/>
        <v>50</v>
      </c>
      <c r="Q82" s="9"/>
      <c r="R82" s="8">
        <f t="shared" si="10"/>
        <v>50</v>
      </c>
      <c r="S82" s="9"/>
      <c r="T82" s="8">
        <f t="shared" si="11"/>
        <v>50</v>
      </c>
    </row>
    <row r="83" spans="1:20" ht="48" customHeight="1">
      <c r="A83" s="4" t="s">
        <v>292</v>
      </c>
      <c r="B83" s="3" t="s">
        <v>5</v>
      </c>
      <c r="C83" s="3" t="s">
        <v>22</v>
      </c>
      <c r="D83" s="3">
        <v>12</v>
      </c>
      <c r="E83" s="1" t="s">
        <v>293</v>
      </c>
      <c r="F83" s="3"/>
      <c r="G83" s="8">
        <v>0</v>
      </c>
      <c r="H83" s="9">
        <f>H84</f>
        <v>0</v>
      </c>
      <c r="I83" s="8">
        <f t="shared" si="6"/>
        <v>0</v>
      </c>
      <c r="J83" s="9">
        <f>J84</f>
        <v>0</v>
      </c>
      <c r="K83" s="8">
        <f t="shared" si="7"/>
        <v>0</v>
      </c>
      <c r="L83" s="8">
        <v>0</v>
      </c>
      <c r="M83" s="9">
        <f>M84</f>
        <v>0</v>
      </c>
      <c r="N83" s="9">
        <f>N84</f>
        <v>0</v>
      </c>
      <c r="O83" s="8">
        <f t="shared" si="8"/>
        <v>0</v>
      </c>
      <c r="P83" s="8">
        <f t="shared" si="9"/>
        <v>0</v>
      </c>
      <c r="Q83" s="9">
        <f>Q84</f>
        <v>0</v>
      </c>
      <c r="R83" s="8">
        <f t="shared" si="10"/>
        <v>0</v>
      </c>
      <c r="S83" s="9">
        <f>S84</f>
        <v>0</v>
      </c>
      <c r="T83" s="8">
        <f t="shared" si="11"/>
        <v>0</v>
      </c>
    </row>
    <row r="84" spans="1:20" ht="35.25" customHeight="1">
      <c r="A84" s="4" t="s">
        <v>34</v>
      </c>
      <c r="B84" s="3" t="s">
        <v>5</v>
      </c>
      <c r="C84" s="3" t="s">
        <v>22</v>
      </c>
      <c r="D84" s="3">
        <v>12</v>
      </c>
      <c r="E84" s="1" t="s">
        <v>293</v>
      </c>
      <c r="F84" s="3">
        <v>800</v>
      </c>
      <c r="G84" s="8">
        <v>0</v>
      </c>
      <c r="H84" s="9"/>
      <c r="I84" s="8">
        <f t="shared" si="6"/>
        <v>0</v>
      </c>
      <c r="J84" s="9"/>
      <c r="K84" s="8">
        <f t="shared" si="7"/>
        <v>0</v>
      </c>
      <c r="L84" s="8">
        <v>0</v>
      </c>
      <c r="M84" s="9"/>
      <c r="N84" s="9"/>
      <c r="O84" s="8">
        <f t="shared" si="8"/>
        <v>0</v>
      </c>
      <c r="P84" s="8">
        <f t="shared" si="9"/>
        <v>0</v>
      </c>
      <c r="Q84" s="9"/>
      <c r="R84" s="8">
        <f t="shared" si="10"/>
        <v>0</v>
      </c>
      <c r="S84" s="9"/>
      <c r="T84" s="8">
        <f t="shared" si="11"/>
        <v>0</v>
      </c>
    </row>
    <row r="85" spans="1:20" ht="49.5" customHeight="1">
      <c r="A85" s="2" t="s">
        <v>228</v>
      </c>
      <c r="B85" s="3" t="s">
        <v>5</v>
      </c>
      <c r="C85" s="3" t="s">
        <v>22</v>
      </c>
      <c r="D85" s="3">
        <v>12</v>
      </c>
      <c r="E85" s="12" t="s">
        <v>229</v>
      </c>
      <c r="F85" s="3"/>
      <c r="G85" s="8">
        <v>1000</v>
      </c>
      <c r="H85" s="9">
        <f>H86</f>
        <v>0</v>
      </c>
      <c r="I85" s="8">
        <f t="shared" si="6"/>
        <v>1000</v>
      </c>
      <c r="J85" s="9">
        <f>J86</f>
        <v>0</v>
      </c>
      <c r="K85" s="8">
        <f t="shared" si="7"/>
        <v>1000</v>
      </c>
      <c r="L85" s="8">
        <v>1000</v>
      </c>
      <c r="M85" s="9">
        <f>M86</f>
        <v>0</v>
      </c>
      <c r="N85" s="9">
        <f>N86</f>
        <v>0</v>
      </c>
      <c r="O85" s="8">
        <f t="shared" si="8"/>
        <v>1000</v>
      </c>
      <c r="P85" s="8">
        <f t="shared" si="9"/>
        <v>1000</v>
      </c>
      <c r="Q85" s="9">
        <f>Q86</f>
        <v>0</v>
      </c>
      <c r="R85" s="8">
        <f t="shared" si="10"/>
        <v>1000</v>
      </c>
      <c r="S85" s="9">
        <f>S86</f>
        <v>0</v>
      </c>
      <c r="T85" s="8">
        <f t="shared" si="11"/>
        <v>1000</v>
      </c>
    </row>
    <row r="86" spans="1:20" ht="49.5" customHeight="1">
      <c r="A86" s="2" t="s">
        <v>33</v>
      </c>
      <c r="B86" s="3" t="s">
        <v>5</v>
      </c>
      <c r="C86" s="3" t="s">
        <v>22</v>
      </c>
      <c r="D86" s="3">
        <v>12</v>
      </c>
      <c r="E86" s="12" t="s">
        <v>229</v>
      </c>
      <c r="F86" s="3">
        <v>200</v>
      </c>
      <c r="G86" s="8">
        <v>1000</v>
      </c>
      <c r="H86" s="9"/>
      <c r="I86" s="8">
        <f t="shared" si="6"/>
        <v>1000</v>
      </c>
      <c r="J86" s="9"/>
      <c r="K86" s="8">
        <f t="shared" si="7"/>
        <v>1000</v>
      </c>
      <c r="L86" s="8">
        <v>1000</v>
      </c>
      <c r="M86" s="9"/>
      <c r="N86" s="9"/>
      <c r="O86" s="8">
        <f t="shared" si="8"/>
        <v>1000</v>
      </c>
      <c r="P86" s="8">
        <f t="shared" si="9"/>
        <v>1000</v>
      </c>
      <c r="Q86" s="9"/>
      <c r="R86" s="8">
        <f t="shared" si="10"/>
        <v>1000</v>
      </c>
      <c r="S86" s="9"/>
      <c r="T86" s="8">
        <f t="shared" si="11"/>
        <v>1000</v>
      </c>
    </row>
    <row r="87" spans="1:20" ht="49.5" customHeight="1">
      <c r="A87" s="4" t="s">
        <v>297</v>
      </c>
      <c r="B87" s="3" t="s">
        <v>5</v>
      </c>
      <c r="C87" s="3" t="s">
        <v>22</v>
      </c>
      <c r="D87" s="3">
        <v>12</v>
      </c>
      <c r="E87" s="1" t="s">
        <v>298</v>
      </c>
      <c r="F87" s="3"/>
      <c r="G87" s="8">
        <v>0</v>
      </c>
      <c r="H87" s="9">
        <f>H88</f>
        <v>0</v>
      </c>
      <c r="I87" s="8">
        <f t="shared" si="6"/>
        <v>0</v>
      </c>
      <c r="J87" s="9">
        <f>J88</f>
        <v>0</v>
      </c>
      <c r="K87" s="8">
        <f t="shared" si="7"/>
        <v>0</v>
      </c>
      <c r="L87" s="8">
        <v>0</v>
      </c>
      <c r="M87" s="9">
        <f>M88</f>
        <v>0</v>
      </c>
      <c r="N87" s="9">
        <f>N88</f>
        <v>0</v>
      </c>
      <c r="O87" s="8">
        <f t="shared" si="8"/>
        <v>0</v>
      </c>
      <c r="P87" s="8">
        <f t="shared" si="9"/>
        <v>0</v>
      </c>
      <c r="Q87" s="9">
        <f>Q88</f>
        <v>0</v>
      </c>
      <c r="R87" s="8">
        <f t="shared" si="10"/>
        <v>0</v>
      </c>
      <c r="S87" s="9">
        <f>S88</f>
        <v>0</v>
      </c>
      <c r="T87" s="8">
        <f t="shared" si="11"/>
        <v>0</v>
      </c>
    </row>
    <row r="88" spans="1:20" ht="49.5" customHeight="1">
      <c r="A88" s="2" t="s">
        <v>33</v>
      </c>
      <c r="B88" s="3" t="s">
        <v>5</v>
      </c>
      <c r="C88" s="3" t="s">
        <v>22</v>
      </c>
      <c r="D88" s="3">
        <v>12</v>
      </c>
      <c r="E88" s="1" t="s">
        <v>298</v>
      </c>
      <c r="F88" s="3">
        <v>200</v>
      </c>
      <c r="G88" s="8">
        <v>0</v>
      </c>
      <c r="H88" s="9"/>
      <c r="I88" s="8">
        <f t="shared" si="6"/>
        <v>0</v>
      </c>
      <c r="J88" s="9"/>
      <c r="K88" s="8">
        <f t="shared" si="7"/>
        <v>0</v>
      </c>
      <c r="L88" s="8">
        <v>0</v>
      </c>
      <c r="M88" s="9"/>
      <c r="N88" s="9"/>
      <c r="O88" s="8">
        <f t="shared" si="8"/>
        <v>0</v>
      </c>
      <c r="P88" s="8">
        <f t="shared" si="9"/>
        <v>0</v>
      </c>
      <c r="Q88" s="9"/>
      <c r="R88" s="8">
        <f t="shared" si="10"/>
        <v>0</v>
      </c>
      <c r="S88" s="9"/>
      <c r="T88" s="8">
        <f t="shared" si="11"/>
        <v>0</v>
      </c>
    </row>
    <row r="89" spans="1:20" ht="49.5" customHeight="1">
      <c r="A89" s="4" t="s">
        <v>244</v>
      </c>
      <c r="B89" s="3" t="s">
        <v>5</v>
      </c>
      <c r="C89" s="3" t="s">
        <v>23</v>
      </c>
      <c r="D89" s="3" t="s">
        <v>20</v>
      </c>
      <c r="E89" s="1" t="s">
        <v>245</v>
      </c>
      <c r="F89" s="3"/>
      <c r="G89" s="8">
        <v>0</v>
      </c>
      <c r="H89" s="9">
        <f>H90</f>
        <v>0</v>
      </c>
      <c r="I89" s="8">
        <f t="shared" si="6"/>
        <v>0</v>
      </c>
      <c r="J89" s="9">
        <f>J90</f>
        <v>0</v>
      </c>
      <c r="K89" s="8">
        <f t="shared" si="7"/>
        <v>0</v>
      </c>
      <c r="L89" s="8">
        <v>0</v>
      </c>
      <c r="M89" s="9">
        <f>M90</f>
        <v>0</v>
      </c>
      <c r="N89" s="9">
        <f>N90</f>
        <v>0</v>
      </c>
      <c r="O89" s="8">
        <f t="shared" si="8"/>
        <v>0</v>
      </c>
      <c r="P89" s="8">
        <f t="shared" si="9"/>
        <v>0</v>
      </c>
      <c r="Q89" s="9">
        <f>Q90</f>
        <v>0</v>
      </c>
      <c r="R89" s="8">
        <f t="shared" si="10"/>
        <v>0</v>
      </c>
      <c r="S89" s="9">
        <f>S90</f>
        <v>0</v>
      </c>
      <c r="T89" s="8">
        <f t="shared" si="11"/>
        <v>0</v>
      </c>
    </row>
    <row r="90" spans="1:20" ht="49.5" customHeight="1">
      <c r="A90" s="4" t="s">
        <v>33</v>
      </c>
      <c r="B90" s="3" t="s">
        <v>5</v>
      </c>
      <c r="C90" s="3" t="s">
        <v>23</v>
      </c>
      <c r="D90" s="3" t="s">
        <v>20</v>
      </c>
      <c r="E90" s="1" t="s">
        <v>245</v>
      </c>
      <c r="F90" s="3">
        <v>200</v>
      </c>
      <c r="G90" s="8">
        <v>0</v>
      </c>
      <c r="H90" s="9"/>
      <c r="I90" s="8">
        <f t="shared" si="6"/>
        <v>0</v>
      </c>
      <c r="J90" s="9"/>
      <c r="K90" s="8">
        <f t="shared" si="7"/>
        <v>0</v>
      </c>
      <c r="L90" s="8">
        <v>0</v>
      </c>
      <c r="M90" s="9"/>
      <c r="N90" s="9"/>
      <c r="O90" s="8">
        <f t="shared" si="8"/>
        <v>0</v>
      </c>
      <c r="P90" s="8">
        <f t="shared" si="9"/>
        <v>0</v>
      </c>
      <c r="Q90" s="9"/>
      <c r="R90" s="8">
        <f t="shared" si="10"/>
        <v>0</v>
      </c>
      <c r="S90" s="9"/>
      <c r="T90" s="8">
        <f t="shared" si="11"/>
        <v>0</v>
      </c>
    </row>
    <row r="91" spans="1:20" ht="49.5" customHeight="1">
      <c r="A91" s="4" t="s">
        <v>246</v>
      </c>
      <c r="B91" s="3" t="s">
        <v>5</v>
      </c>
      <c r="C91" s="3" t="s">
        <v>23</v>
      </c>
      <c r="D91" s="3" t="s">
        <v>20</v>
      </c>
      <c r="E91" s="1" t="s">
        <v>247</v>
      </c>
      <c r="F91" s="3"/>
      <c r="G91" s="8">
        <v>0</v>
      </c>
      <c r="H91" s="9">
        <f>H92</f>
        <v>0</v>
      </c>
      <c r="I91" s="8">
        <f t="shared" si="6"/>
        <v>0</v>
      </c>
      <c r="J91" s="9">
        <f>J92</f>
        <v>0</v>
      </c>
      <c r="K91" s="8">
        <f t="shared" si="7"/>
        <v>0</v>
      </c>
      <c r="L91" s="8">
        <v>0</v>
      </c>
      <c r="M91" s="9">
        <f>M92</f>
        <v>0</v>
      </c>
      <c r="N91" s="9">
        <f>N92</f>
        <v>0</v>
      </c>
      <c r="O91" s="8">
        <f t="shared" si="8"/>
        <v>0</v>
      </c>
      <c r="P91" s="8">
        <f t="shared" si="9"/>
        <v>0</v>
      </c>
      <c r="Q91" s="9">
        <f>Q92</f>
        <v>0</v>
      </c>
      <c r="R91" s="8">
        <f t="shared" si="10"/>
        <v>0</v>
      </c>
      <c r="S91" s="9">
        <f>S92</f>
        <v>0</v>
      </c>
      <c r="T91" s="8">
        <f t="shared" si="11"/>
        <v>0</v>
      </c>
    </row>
    <row r="92" spans="1:20" ht="49.5" customHeight="1">
      <c r="A92" s="4" t="s">
        <v>33</v>
      </c>
      <c r="B92" s="3" t="s">
        <v>5</v>
      </c>
      <c r="C92" s="3" t="s">
        <v>23</v>
      </c>
      <c r="D92" s="3" t="s">
        <v>20</v>
      </c>
      <c r="E92" s="1" t="s">
        <v>247</v>
      </c>
      <c r="F92" s="3">
        <v>200</v>
      </c>
      <c r="G92" s="8">
        <v>0</v>
      </c>
      <c r="H92" s="9"/>
      <c r="I92" s="8">
        <f t="shared" si="6"/>
        <v>0</v>
      </c>
      <c r="J92" s="9"/>
      <c r="K92" s="8">
        <f t="shared" si="7"/>
        <v>0</v>
      </c>
      <c r="L92" s="8">
        <v>0</v>
      </c>
      <c r="M92" s="9"/>
      <c r="N92" s="9"/>
      <c r="O92" s="8">
        <f t="shared" si="8"/>
        <v>0</v>
      </c>
      <c r="P92" s="8">
        <f t="shared" si="9"/>
        <v>0</v>
      </c>
      <c r="Q92" s="9"/>
      <c r="R92" s="8">
        <f t="shared" si="10"/>
        <v>0</v>
      </c>
      <c r="S92" s="9"/>
      <c r="T92" s="8">
        <f t="shared" si="11"/>
        <v>0</v>
      </c>
    </row>
    <row r="93" spans="1:20" ht="49.5" customHeight="1">
      <c r="A93" s="4" t="s">
        <v>248</v>
      </c>
      <c r="B93" s="3" t="s">
        <v>5</v>
      </c>
      <c r="C93" s="3" t="s">
        <v>23</v>
      </c>
      <c r="D93" s="3" t="s">
        <v>20</v>
      </c>
      <c r="E93" s="1" t="s">
        <v>249</v>
      </c>
      <c r="F93" s="3"/>
      <c r="G93" s="8">
        <v>0</v>
      </c>
      <c r="H93" s="9">
        <f>H94</f>
        <v>0</v>
      </c>
      <c r="I93" s="8">
        <f t="shared" si="6"/>
        <v>0</v>
      </c>
      <c r="J93" s="9">
        <f>J94</f>
        <v>0</v>
      </c>
      <c r="K93" s="8">
        <f t="shared" si="7"/>
        <v>0</v>
      </c>
      <c r="L93" s="8">
        <v>0</v>
      </c>
      <c r="M93" s="9">
        <f>M94</f>
        <v>0</v>
      </c>
      <c r="N93" s="9">
        <f>N94</f>
        <v>0</v>
      </c>
      <c r="O93" s="8">
        <f t="shared" si="8"/>
        <v>0</v>
      </c>
      <c r="P93" s="8">
        <f t="shared" si="9"/>
        <v>0</v>
      </c>
      <c r="Q93" s="9">
        <f>Q94</f>
        <v>0</v>
      </c>
      <c r="R93" s="8">
        <f t="shared" si="10"/>
        <v>0</v>
      </c>
      <c r="S93" s="9">
        <f>S94</f>
        <v>0</v>
      </c>
      <c r="T93" s="8">
        <f t="shared" si="11"/>
        <v>0</v>
      </c>
    </row>
    <row r="94" spans="1:20" ht="49.5" customHeight="1">
      <c r="A94" s="4" t="s">
        <v>33</v>
      </c>
      <c r="B94" s="3" t="s">
        <v>5</v>
      </c>
      <c r="C94" s="3" t="s">
        <v>23</v>
      </c>
      <c r="D94" s="3" t="s">
        <v>20</v>
      </c>
      <c r="E94" s="1" t="s">
        <v>249</v>
      </c>
      <c r="F94" s="3">
        <v>200</v>
      </c>
      <c r="G94" s="8">
        <v>0</v>
      </c>
      <c r="H94" s="9"/>
      <c r="I94" s="8">
        <f t="shared" si="6"/>
        <v>0</v>
      </c>
      <c r="J94" s="9"/>
      <c r="K94" s="8">
        <f t="shared" si="7"/>
        <v>0</v>
      </c>
      <c r="L94" s="8">
        <v>0</v>
      </c>
      <c r="M94" s="9"/>
      <c r="N94" s="9"/>
      <c r="O94" s="8">
        <f t="shared" si="8"/>
        <v>0</v>
      </c>
      <c r="P94" s="8">
        <f t="shared" si="9"/>
        <v>0</v>
      </c>
      <c r="Q94" s="9"/>
      <c r="R94" s="8">
        <f t="shared" si="10"/>
        <v>0</v>
      </c>
      <c r="S94" s="9"/>
      <c r="T94" s="8">
        <f t="shared" si="11"/>
        <v>0</v>
      </c>
    </row>
    <row r="95" spans="1:20" ht="51.75" customHeight="1">
      <c r="A95" s="4" t="s">
        <v>288</v>
      </c>
      <c r="B95" s="3" t="s">
        <v>5</v>
      </c>
      <c r="C95" s="3" t="s">
        <v>23</v>
      </c>
      <c r="D95" s="3" t="s">
        <v>26</v>
      </c>
      <c r="E95" s="1" t="s">
        <v>289</v>
      </c>
      <c r="F95" s="3"/>
      <c r="G95" s="8">
        <v>0</v>
      </c>
      <c r="H95" s="9">
        <f>H96</f>
        <v>0</v>
      </c>
      <c r="I95" s="8">
        <f t="shared" si="6"/>
        <v>0</v>
      </c>
      <c r="J95" s="9">
        <f>J96</f>
        <v>0</v>
      </c>
      <c r="K95" s="8">
        <f t="shared" si="7"/>
        <v>0</v>
      </c>
      <c r="L95" s="8">
        <v>0</v>
      </c>
      <c r="M95" s="9">
        <f>M96</f>
        <v>0</v>
      </c>
      <c r="N95" s="9">
        <f>N96</f>
        <v>0</v>
      </c>
      <c r="O95" s="8">
        <f t="shared" si="8"/>
        <v>0</v>
      </c>
      <c r="P95" s="8">
        <f t="shared" si="9"/>
        <v>0</v>
      </c>
      <c r="Q95" s="9">
        <f>Q96</f>
        <v>0</v>
      </c>
      <c r="R95" s="8">
        <f t="shared" si="10"/>
        <v>0</v>
      </c>
      <c r="S95" s="9">
        <f>S96</f>
        <v>0</v>
      </c>
      <c r="T95" s="8">
        <f t="shared" si="11"/>
        <v>0</v>
      </c>
    </row>
    <row r="96" spans="1:20" ht="49.5" customHeight="1">
      <c r="A96" s="2" t="s">
        <v>193</v>
      </c>
      <c r="B96" s="3" t="s">
        <v>5</v>
      </c>
      <c r="C96" s="3" t="s">
        <v>23</v>
      </c>
      <c r="D96" s="3" t="s">
        <v>26</v>
      </c>
      <c r="E96" s="1" t="s">
        <v>289</v>
      </c>
      <c r="F96" s="3">
        <v>400</v>
      </c>
      <c r="G96" s="8">
        <v>0</v>
      </c>
      <c r="H96" s="9"/>
      <c r="I96" s="8">
        <f t="shared" si="6"/>
        <v>0</v>
      </c>
      <c r="J96" s="9"/>
      <c r="K96" s="8">
        <f t="shared" si="7"/>
        <v>0</v>
      </c>
      <c r="L96" s="8">
        <v>0</v>
      </c>
      <c r="M96" s="9"/>
      <c r="N96" s="9"/>
      <c r="O96" s="8">
        <f t="shared" si="8"/>
        <v>0</v>
      </c>
      <c r="P96" s="8">
        <f t="shared" si="9"/>
        <v>0</v>
      </c>
      <c r="Q96" s="9"/>
      <c r="R96" s="8">
        <f t="shared" si="10"/>
        <v>0</v>
      </c>
      <c r="S96" s="9"/>
      <c r="T96" s="8">
        <f t="shared" si="11"/>
        <v>0</v>
      </c>
    </row>
    <row r="97" spans="1:20" ht="41.25" customHeight="1">
      <c r="A97" s="2" t="s">
        <v>254</v>
      </c>
      <c r="B97" s="3" t="s">
        <v>5</v>
      </c>
      <c r="C97" s="3" t="s">
        <v>23</v>
      </c>
      <c r="D97" s="3" t="s">
        <v>26</v>
      </c>
      <c r="E97" s="1" t="s">
        <v>255</v>
      </c>
      <c r="F97" s="3"/>
      <c r="G97" s="8">
        <v>0</v>
      </c>
      <c r="H97" s="9">
        <f>H98</f>
        <v>0</v>
      </c>
      <c r="I97" s="8">
        <f t="shared" si="6"/>
        <v>0</v>
      </c>
      <c r="J97" s="9">
        <f>J98</f>
        <v>0</v>
      </c>
      <c r="K97" s="8">
        <f t="shared" si="7"/>
        <v>0</v>
      </c>
      <c r="L97" s="8">
        <v>0</v>
      </c>
      <c r="M97" s="9">
        <f>M98</f>
        <v>0</v>
      </c>
      <c r="N97" s="9">
        <f>N98</f>
        <v>0</v>
      </c>
      <c r="O97" s="8">
        <f t="shared" si="8"/>
        <v>0</v>
      </c>
      <c r="P97" s="8">
        <f t="shared" si="9"/>
        <v>0</v>
      </c>
      <c r="Q97" s="9">
        <f>Q98</f>
        <v>0</v>
      </c>
      <c r="R97" s="8">
        <f t="shared" si="10"/>
        <v>0</v>
      </c>
      <c r="S97" s="9">
        <f>S98</f>
        <v>0</v>
      </c>
      <c r="T97" s="8">
        <f t="shared" si="11"/>
        <v>0</v>
      </c>
    </row>
    <row r="98" spans="1:20" ht="49.5" customHeight="1">
      <c r="A98" s="2" t="s">
        <v>33</v>
      </c>
      <c r="B98" s="3" t="s">
        <v>5</v>
      </c>
      <c r="C98" s="3" t="s">
        <v>23</v>
      </c>
      <c r="D98" s="3" t="s">
        <v>26</v>
      </c>
      <c r="E98" s="1" t="s">
        <v>255</v>
      </c>
      <c r="F98" s="3">
        <v>200</v>
      </c>
      <c r="G98" s="8">
        <v>0</v>
      </c>
      <c r="H98" s="9"/>
      <c r="I98" s="8">
        <f t="shared" si="6"/>
        <v>0</v>
      </c>
      <c r="J98" s="9"/>
      <c r="K98" s="8">
        <f t="shared" si="7"/>
        <v>0</v>
      </c>
      <c r="L98" s="8">
        <v>0</v>
      </c>
      <c r="M98" s="9"/>
      <c r="N98" s="9"/>
      <c r="O98" s="8">
        <f t="shared" si="8"/>
        <v>0</v>
      </c>
      <c r="P98" s="8">
        <f t="shared" si="9"/>
        <v>0</v>
      </c>
      <c r="Q98" s="9"/>
      <c r="R98" s="8">
        <f t="shared" si="10"/>
        <v>0</v>
      </c>
      <c r="S98" s="9"/>
      <c r="T98" s="8">
        <f t="shared" si="11"/>
        <v>0</v>
      </c>
    </row>
    <row r="99" spans="1:20" ht="60.75" customHeight="1">
      <c r="A99" s="10" t="s">
        <v>191</v>
      </c>
      <c r="B99" s="3" t="s">
        <v>5</v>
      </c>
      <c r="C99" s="3" t="s">
        <v>23</v>
      </c>
      <c r="D99" s="3" t="s">
        <v>21</v>
      </c>
      <c r="E99" s="12" t="s">
        <v>192</v>
      </c>
      <c r="F99" s="3"/>
      <c r="G99" s="8">
        <v>11156.834543000001</v>
      </c>
      <c r="H99" s="9">
        <f>H100</f>
        <v>0</v>
      </c>
      <c r="I99" s="8">
        <f t="shared" si="6"/>
        <v>11156.834543000001</v>
      </c>
      <c r="J99" s="9">
        <f>J100</f>
        <v>0</v>
      </c>
      <c r="K99" s="8">
        <f t="shared" si="7"/>
        <v>11156.834543000001</v>
      </c>
      <c r="L99" s="8">
        <v>9108.367043000002</v>
      </c>
      <c r="M99" s="9">
        <f>M100</f>
        <v>0</v>
      </c>
      <c r="N99" s="9">
        <f>N100</f>
        <v>0</v>
      </c>
      <c r="O99" s="8">
        <f t="shared" si="8"/>
        <v>11156.834543000001</v>
      </c>
      <c r="P99" s="8">
        <f t="shared" si="9"/>
        <v>9108.367043000002</v>
      </c>
      <c r="Q99" s="9">
        <f>Q100</f>
        <v>0</v>
      </c>
      <c r="R99" s="8">
        <f t="shared" si="10"/>
        <v>9108.367043000002</v>
      </c>
      <c r="S99" s="9">
        <f>S100</f>
        <v>0</v>
      </c>
      <c r="T99" s="8">
        <f t="shared" si="11"/>
        <v>9108.367043000002</v>
      </c>
    </row>
    <row r="100" spans="1:20" ht="45" customHeight="1">
      <c r="A100" s="13" t="s">
        <v>59</v>
      </c>
      <c r="B100" s="3" t="s">
        <v>5</v>
      </c>
      <c r="C100" s="3" t="s">
        <v>23</v>
      </c>
      <c r="D100" s="3" t="s">
        <v>21</v>
      </c>
      <c r="E100" s="12" t="s">
        <v>192</v>
      </c>
      <c r="F100" s="3">
        <v>800</v>
      </c>
      <c r="G100" s="8">
        <v>11156.834543000001</v>
      </c>
      <c r="H100" s="9"/>
      <c r="I100" s="8">
        <f t="shared" si="6"/>
        <v>11156.834543000001</v>
      </c>
      <c r="J100" s="9"/>
      <c r="K100" s="8">
        <f t="shared" si="7"/>
        <v>11156.834543000001</v>
      </c>
      <c r="L100" s="8">
        <v>9108.367040000001</v>
      </c>
      <c r="M100" s="9"/>
      <c r="N100" s="9"/>
      <c r="O100" s="8">
        <f t="shared" si="8"/>
        <v>11156.834543000001</v>
      </c>
      <c r="P100" s="8">
        <f t="shared" si="9"/>
        <v>9108.367040000001</v>
      </c>
      <c r="Q100" s="9"/>
      <c r="R100" s="8">
        <f t="shared" si="10"/>
        <v>9108.367040000001</v>
      </c>
      <c r="S100" s="9"/>
      <c r="T100" s="8">
        <f t="shared" si="11"/>
        <v>9108.367040000001</v>
      </c>
    </row>
    <row r="101" spans="1:20" ht="45" customHeight="1">
      <c r="A101" s="2" t="s">
        <v>279</v>
      </c>
      <c r="B101" s="3" t="s">
        <v>5</v>
      </c>
      <c r="C101" s="3" t="s">
        <v>23</v>
      </c>
      <c r="D101" s="3" t="s">
        <v>21</v>
      </c>
      <c r="E101" s="12" t="s">
        <v>305</v>
      </c>
      <c r="F101" s="3"/>
      <c r="G101" s="8">
        <v>0</v>
      </c>
      <c r="H101" s="9">
        <f>H102</f>
        <v>0</v>
      </c>
      <c r="I101" s="8">
        <f t="shared" si="6"/>
        <v>0</v>
      </c>
      <c r="J101" s="9">
        <f>J102</f>
        <v>0</v>
      </c>
      <c r="K101" s="8">
        <f t="shared" si="7"/>
        <v>0</v>
      </c>
      <c r="L101" s="8">
        <v>0</v>
      </c>
      <c r="M101" s="9">
        <f>M102</f>
        <v>0</v>
      </c>
      <c r="N101" s="9">
        <f>N102</f>
        <v>0</v>
      </c>
      <c r="O101" s="8">
        <f t="shared" si="8"/>
        <v>0</v>
      </c>
      <c r="P101" s="8">
        <f t="shared" si="9"/>
        <v>0</v>
      </c>
      <c r="Q101" s="9">
        <f>Q102</f>
        <v>0</v>
      </c>
      <c r="R101" s="8">
        <f t="shared" si="10"/>
        <v>0</v>
      </c>
      <c r="S101" s="9">
        <f>S102</f>
        <v>0</v>
      </c>
      <c r="T101" s="8">
        <f t="shared" si="11"/>
        <v>0</v>
      </c>
    </row>
    <row r="102" spans="1:20" ht="45" customHeight="1">
      <c r="A102" s="2" t="s">
        <v>33</v>
      </c>
      <c r="B102" s="3" t="s">
        <v>5</v>
      </c>
      <c r="C102" s="3" t="s">
        <v>23</v>
      </c>
      <c r="D102" s="3" t="s">
        <v>21</v>
      </c>
      <c r="E102" s="12" t="s">
        <v>305</v>
      </c>
      <c r="F102" s="3">
        <v>200</v>
      </c>
      <c r="G102" s="8">
        <v>0</v>
      </c>
      <c r="H102" s="9"/>
      <c r="I102" s="8">
        <f t="shared" si="6"/>
        <v>0</v>
      </c>
      <c r="J102" s="9"/>
      <c r="K102" s="8">
        <f t="shared" si="7"/>
        <v>0</v>
      </c>
      <c r="L102" s="8">
        <v>0</v>
      </c>
      <c r="M102" s="9"/>
      <c r="N102" s="9"/>
      <c r="O102" s="8">
        <f t="shared" si="8"/>
        <v>0</v>
      </c>
      <c r="P102" s="8">
        <f t="shared" si="9"/>
        <v>0</v>
      </c>
      <c r="Q102" s="9"/>
      <c r="R102" s="8">
        <f t="shared" si="10"/>
        <v>0</v>
      </c>
      <c r="S102" s="9"/>
      <c r="T102" s="8">
        <f t="shared" si="11"/>
        <v>0</v>
      </c>
    </row>
    <row r="103" spans="1:20" ht="27.75" customHeight="1">
      <c r="A103" s="2" t="s">
        <v>299</v>
      </c>
      <c r="B103" s="3" t="s">
        <v>5</v>
      </c>
      <c r="C103" s="3" t="s">
        <v>23</v>
      </c>
      <c r="D103" s="3" t="s">
        <v>21</v>
      </c>
      <c r="E103" s="12" t="s">
        <v>300</v>
      </c>
      <c r="F103" s="3"/>
      <c r="G103" s="8">
        <v>0</v>
      </c>
      <c r="H103" s="9">
        <f>H104</f>
        <v>0</v>
      </c>
      <c r="I103" s="8">
        <f t="shared" si="6"/>
        <v>0</v>
      </c>
      <c r="J103" s="9">
        <f>J104</f>
        <v>0</v>
      </c>
      <c r="K103" s="8">
        <f t="shared" si="7"/>
        <v>0</v>
      </c>
      <c r="L103" s="8">
        <v>0</v>
      </c>
      <c r="M103" s="9">
        <f>M104</f>
        <v>0</v>
      </c>
      <c r="N103" s="9">
        <f>N104</f>
        <v>0</v>
      </c>
      <c r="O103" s="8">
        <f t="shared" si="8"/>
        <v>0</v>
      </c>
      <c r="P103" s="8">
        <f t="shared" si="9"/>
        <v>0</v>
      </c>
      <c r="Q103" s="9">
        <f>Q104</f>
        <v>0</v>
      </c>
      <c r="R103" s="8">
        <f t="shared" si="10"/>
        <v>0</v>
      </c>
      <c r="S103" s="9">
        <f>S104</f>
        <v>0</v>
      </c>
      <c r="T103" s="8">
        <f t="shared" si="11"/>
        <v>0</v>
      </c>
    </row>
    <row r="104" spans="1:20" ht="45" customHeight="1">
      <c r="A104" s="2" t="s">
        <v>33</v>
      </c>
      <c r="B104" s="3" t="s">
        <v>5</v>
      </c>
      <c r="C104" s="3" t="s">
        <v>23</v>
      </c>
      <c r="D104" s="3" t="s">
        <v>21</v>
      </c>
      <c r="E104" s="12" t="s">
        <v>300</v>
      </c>
      <c r="F104" s="3">
        <v>200</v>
      </c>
      <c r="G104" s="8">
        <v>0</v>
      </c>
      <c r="H104" s="9"/>
      <c r="I104" s="8">
        <f t="shared" si="6"/>
        <v>0</v>
      </c>
      <c r="J104" s="9"/>
      <c r="K104" s="8">
        <f t="shared" si="7"/>
        <v>0</v>
      </c>
      <c r="L104" s="8">
        <v>0</v>
      </c>
      <c r="M104" s="9"/>
      <c r="N104" s="9"/>
      <c r="O104" s="8">
        <f t="shared" si="8"/>
        <v>0</v>
      </c>
      <c r="P104" s="8">
        <f t="shared" si="9"/>
        <v>0</v>
      </c>
      <c r="Q104" s="9"/>
      <c r="R104" s="8">
        <f t="shared" si="10"/>
        <v>0</v>
      </c>
      <c r="S104" s="9"/>
      <c r="T104" s="8">
        <f t="shared" si="11"/>
        <v>0</v>
      </c>
    </row>
    <row r="105" spans="1:20" ht="39.75" customHeight="1">
      <c r="A105" s="10" t="s">
        <v>189</v>
      </c>
      <c r="B105" s="3" t="s">
        <v>5</v>
      </c>
      <c r="C105" s="3" t="s">
        <v>23</v>
      </c>
      <c r="D105" s="3" t="s">
        <v>21</v>
      </c>
      <c r="E105" s="1" t="s">
        <v>190</v>
      </c>
      <c r="F105" s="3"/>
      <c r="G105" s="8">
        <v>0</v>
      </c>
      <c r="H105" s="9">
        <f>H106</f>
        <v>0</v>
      </c>
      <c r="I105" s="8">
        <f t="shared" si="6"/>
        <v>0</v>
      </c>
      <c r="J105" s="9">
        <f>J106</f>
        <v>0</v>
      </c>
      <c r="K105" s="8">
        <f t="shared" si="7"/>
        <v>0</v>
      </c>
      <c r="L105" s="8">
        <v>0</v>
      </c>
      <c r="M105" s="9">
        <f>M106</f>
        <v>0</v>
      </c>
      <c r="N105" s="9">
        <f>N106</f>
        <v>0</v>
      </c>
      <c r="O105" s="8">
        <f t="shared" si="8"/>
        <v>0</v>
      </c>
      <c r="P105" s="8">
        <f t="shared" si="9"/>
        <v>0</v>
      </c>
      <c r="Q105" s="9">
        <f>Q106</f>
        <v>0</v>
      </c>
      <c r="R105" s="8">
        <f t="shared" si="10"/>
        <v>0</v>
      </c>
      <c r="S105" s="9">
        <f>S106</f>
        <v>0</v>
      </c>
      <c r="T105" s="8">
        <f t="shared" si="11"/>
        <v>0</v>
      </c>
    </row>
    <row r="106" spans="1:20" ht="54" customHeight="1">
      <c r="A106" s="2" t="s">
        <v>33</v>
      </c>
      <c r="B106" s="3" t="s">
        <v>5</v>
      </c>
      <c r="C106" s="3" t="s">
        <v>23</v>
      </c>
      <c r="D106" s="3" t="s">
        <v>21</v>
      </c>
      <c r="E106" s="1" t="s">
        <v>190</v>
      </c>
      <c r="F106" s="3">
        <v>200</v>
      </c>
      <c r="G106" s="8">
        <v>0</v>
      </c>
      <c r="H106" s="9"/>
      <c r="I106" s="8">
        <f t="shared" si="6"/>
        <v>0</v>
      </c>
      <c r="J106" s="9"/>
      <c r="K106" s="8">
        <f t="shared" si="7"/>
        <v>0</v>
      </c>
      <c r="L106" s="8">
        <v>0</v>
      </c>
      <c r="M106" s="9"/>
      <c r="N106" s="9"/>
      <c r="O106" s="8">
        <f t="shared" si="8"/>
        <v>0</v>
      </c>
      <c r="P106" s="8">
        <f t="shared" si="9"/>
        <v>0</v>
      </c>
      <c r="Q106" s="9"/>
      <c r="R106" s="8">
        <f t="shared" si="10"/>
        <v>0</v>
      </c>
      <c r="S106" s="9"/>
      <c r="T106" s="8">
        <f t="shared" si="11"/>
        <v>0</v>
      </c>
    </row>
    <row r="107" spans="1:20" ht="52.5" customHeight="1">
      <c r="A107" s="10" t="s">
        <v>218</v>
      </c>
      <c r="B107" s="3" t="s">
        <v>5</v>
      </c>
      <c r="C107" s="3" t="s">
        <v>23</v>
      </c>
      <c r="D107" s="3" t="s">
        <v>21</v>
      </c>
      <c r="E107" s="1" t="s">
        <v>219</v>
      </c>
      <c r="F107" s="3"/>
      <c r="G107" s="8">
        <v>0</v>
      </c>
      <c r="H107" s="9">
        <f>H108</f>
        <v>0</v>
      </c>
      <c r="I107" s="8">
        <f t="shared" si="6"/>
        <v>0</v>
      </c>
      <c r="J107" s="9">
        <f>J108</f>
        <v>0</v>
      </c>
      <c r="K107" s="8">
        <f t="shared" si="7"/>
        <v>0</v>
      </c>
      <c r="L107" s="8">
        <v>0</v>
      </c>
      <c r="M107" s="9">
        <f>M108</f>
        <v>0</v>
      </c>
      <c r="N107" s="9">
        <f>N108</f>
        <v>0</v>
      </c>
      <c r="O107" s="8">
        <f t="shared" si="8"/>
        <v>0</v>
      </c>
      <c r="P107" s="8">
        <f t="shared" si="9"/>
        <v>0</v>
      </c>
      <c r="Q107" s="9">
        <f>Q108</f>
        <v>0</v>
      </c>
      <c r="R107" s="8">
        <f t="shared" si="10"/>
        <v>0</v>
      </c>
      <c r="S107" s="9">
        <f>S108</f>
        <v>0</v>
      </c>
      <c r="T107" s="8">
        <f t="shared" si="11"/>
        <v>0</v>
      </c>
    </row>
    <row r="108" spans="1:20" ht="52.5" customHeight="1">
      <c r="A108" s="2" t="s">
        <v>33</v>
      </c>
      <c r="B108" s="3" t="s">
        <v>5</v>
      </c>
      <c r="C108" s="3" t="s">
        <v>23</v>
      </c>
      <c r="D108" s="3" t="s">
        <v>21</v>
      </c>
      <c r="E108" s="1" t="s">
        <v>219</v>
      </c>
      <c r="F108" s="3">
        <v>200</v>
      </c>
      <c r="G108" s="8">
        <v>0</v>
      </c>
      <c r="H108" s="9"/>
      <c r="I108" s="8">
        <f t="shared" si="6"/>
        <v>0</v>
      </c>
      <c r="J108" s="9"/>
      <c r="K108" s="8">
        <f t="shared" si="7"/>
        <v>0</v>
      </c>
      <c r="L108" s="8">
        <v>0</v>
      </c>
      <c r="M108" s="9"/>
      <c r="N108" s="9"/>
      <c r="O108" s="8">
        <f t="shared" si="8"/>
        <v>0</v>
      </c>
      <c r="P108" s="8">
        <f t="shared" si="9"/>
        <v>0</v>
      </c>
      <c r="Q108" s="9"/>
      <c r="R108" s="8">
        <f t="shared" si="10"/>
        <v>0</v>
      </c>
      <c r="S108" s="9"/>
      <c r="T108" s="8">
        <f t="shared" si="11"/>
        <v>0</v>
      </c>
    </row>
    <row r="109" spans="1:20" ht="59.25" customHeight="1">
      <c r="A109" s="2" t="s">
        <v>224</v>
      </c>
      <c r="B109" s="3" t="s">
        <v>5</v>
      </c>
      <c r="C109" s="3" t="s">
        <v>23</v>
      </c>
      <c r="D109" s="3" t="s">
        <v>21</v>
      </c>
      <c r="E109" s="1" t="s">
        <v>225</v>
      </c>
      <c r="F109" s="3"/>
      <c r="G109" s="8">
        <v>260.70299999999997</v>
      </c>
      <c r="H109" s="9">
        <f>H110</f>
        <v>0</v>
      </c>
      <c r="I109" s="8">
        <f t="shared" si="6"/>
        <v>260.70299999999997</v>
      </c>
      <c r="J109" s="9">
        <f>J110</f>
        <v>0</v>
      </c>
      <c r="K109" s="8">
        <f t="shared" si="7"/>
        <v>260.70299999999997</v>
      </c>
      <c r="L109" s="8">
        <v>260.70299999999997</v>
      </c>
      <c r="M109" s="9">
        <f>M110</f>
        <v>0</v>
      </c>
      <c r="N109" s="9">
        <f>N110</f>
        <v>0</v>
      </c>
      <c r="O109" s="8">
        <f t="shared" si="8"/>
        <v>260.70299999999997</v>
      </c>
      <c r="P109" s="8">
        <f t="shared" si="9"/>
        <v>260.70299999999997</v>
      </c>
      <c r="Q109" s="9">
        <f>Q110</f>
        <v>0</v>
      </c>
      <c r="R109" s="8">
        <f t="shared" si="10"/>
        <v>260.70299999999997</v>
      </c>
      <c r="S109" s="9">
        <f>S110</f>
        <v>0</v>
      </c>
      <c r="T109" s="8">
        <f t="shared" si="11"/>
        <v>260.70299999999997</v>
      </c>
    </row>
    <row r="110" spans="1:20" ht="52.5" customHeight="1">
      <c r="A110" s="2" t="s">
        <v>33</v>
      </c>
      <c r="B110" s="3" t="s">
        <v>5</v>
      </c>
      <c r="C110" s="3" t="s">
        <v>23</v>
      </c>
      <c r="D110" s="3" t="s">
        <v>21</v>
      </c>
      <c r="E110" s="1" t="s">
        <v>225</v>
      </c>
      <c r="F110" s="3">
        <v>200</v>
      </c>
      <c r="G110" s="8">
        <v>260.70299999999997</v>
      </c>
      <c r="H110" s="9"/>
      <c r="I110" s="8">
        <f t="shared" si="6"/>
        <v>260.70299999999997</v>
      </c>
      <c r="J110" s="9"/>
      <c r="K110" s="8">
        <f t="shared" si="7"/>
        <v>260.70299999999997</v>
      </c>
      <c r="L110" s="8">
        <v>260.70299999999997</v>
      </c>
      <c r="M110" s="9"/>
      <c r="N110" s="9"/>
      <c r="O110" s="8">
        <f t="shared" si="8"/>
        <v>260.70299999999997</v>
      </c>
      <c r="P110" s="8">
        <f t="shared" si="9"/>
        <v>260.70299999999997</v>
      </c>
      <c r="Q110" s="9"/>
      <c r="R110" s="8">
        <f t="shared" si="10"/>
        <v>260.70299999999997</v>
      </c>
      <c r="S110" s="9"/>
      <c r="T110" s="8">
        <f t="shared" si="11"/>
        <v>260.70299999999997</v>
      </c>
    </row>
    <row r="111" spans="1:20" ht="52.5" customHeight="1">
      <c r="A111" s="4" t="s">
        <v>250</v>
      </c>
      <c r="B111" s="3" t="s">
        <v>5</v>
      </c>
      <c r="C111" s="3" t="s">
        <v>23</v>
      </c>
      <c r="D111" s="3" t="s">
        <v>21</v>
      </c>
      <c r="E111" s="1" t="s">
        <v>251</v>
      </c>
      <c r="F111" s="3"/>
      <c r="G111" s="8">
        <v>0</v>
      </c>
      <c r="H111" s="9">
        <f>H112</f>
        <v>0</v>
      </c>
      <c r="I111" s="8">
        <f t="shared" si="6"/>
        <v>0</v>
      </c>
      <c r="J111" s="9">
        <f>J112</f>
        <v>0</v>
      </c>
      <c r="K111" s="8">
        <f t="shared" si="7"/>
        <v>0</v>
      </c>
      <c r="L111" s="8">
        <v>0</v>
      </c>
      <c r="M111" s="9">
        <f>M112</f>
        <v>0</v>
      </c>
      <c r="N111" s="9">
        <f>N112</f>
        <v>0</v>
      </c>
      <c r="O111" s="8">
        <f t="shared" si="8"/>
        <v>0</v>
      </c>
      <c r="P111" s="8">
        <f t="shared" si="9"/>
        <v>0</v>
      </c>
      <c r="Q111" s="9">
        <f>Q112</f>
        <v>0</v>
      </c>
      <c r="R111" s="8">
        <f t="shared" si="10"/>
        <v>0</v>
      </c>
      <c r="S111" s="9">
        <f>S112</f>
        <v>0</v>
      </c>
      <c r="T111" s="8">
        <f t="shared" si="11"/>
        <v>0</v>
      </c>
    </row>
    <row r="112" spans="1:20" ht="52.5" customHeight="1">
      <c r="A112" s="4" t="s">
        <v>33</v>
      </c>
      <c r="B112" s="3" t="s">
        <v>5</v>
      </c>
      <c r="C112" s="3" t="s">
        <v>23</v>
      </c>
      <c r="D112" s="3" t="s">
        <v>21</v>
      </c>
      <c r="E112" s="1" t="s">
        <v>251</v>
      </c>
      <c r="F112" s="3">
        <v>200</v>
      </c>
      <c r="G112" s="8">
        <v>0</v>
      </c>
      <c r="H112" s="9"/>
      <c r="I112" s="8">
        <f t="shared" si="6"/>
        <v>0</v>
      </c>
      <c r="J112" s="9"/>
      <c r="K112" s="8">
        <f t="shared" si="7"/>
        <v>0</v>
      </c>
      <c r="L112" s="8">
        <v>0</v>
      </c>
      <c r="M112" s="9"/>
      <c r="N112" s="9"/>
      <c r="O112" s="8">
        <f t="shared" si="8"/>
        <v>0</v>
      </c>
      <c r="P112" s="8">
        <f t="shared" si="9"/>
        <v>0</v>
      </c>
      <c r="Q112" s="9"/>
      <c r="R112" s="8">
        <f t="shared" si="10"/>
        <v>0</v>
      </c>
      <c r="S112" s="9"/>
      <c r="T112" s="8">
        <f t="shared" si="11"/>
        <v>0</v>
      </c>
    </row>
    <row r="113" spans="1:20" ht="52.5" customHeight="1">
      <c r="A113" s="4" t="s">
        <v>252</v>
      </c>
      <c r="B113" s="3" t="s">
        <v>5</v>
      </c>
      <c r="C113" s="3" t="s">
        <v>23</v>
      </c>
      <c r="D113" s="3" t="s">
        <v>21</v>
      </c>
      <c r="E113" s="1" t="s">
        <v>253</v>
      </c>
      <c r="F113" s="3"/>
      <c r="G113" s="8">
        <v>575.67999999999995</v>
      </c>
      <c r="H113" s="9">
        <f>H114</f>
        <v>0</v>
      </c>
      <c r="I113" s="8">
        <f t="shared" si="6"/>
        <v>575.67999999999995</v>
      </c>
      <c r="J113" s="9">
        <f>J114+J115</f>
        <v>0</v>
      </c>
      <c r="K113" s="8">
        <f t="shared" si="7"/>
        <v>575.67999999999995</v>
      </c>
      <c r="L113" s="8">
        <v>575.67999999999995</v>
      </c>
      <c r="M113" s="9">
        <f>M114</f>
        <v>0</v>
      </c>
      <c r="N113" s="9">
        <f>N114+N115</f>
        <v>0</v>
      </c>
      <c r="O113" s="8">
        <f t="shared" si="8"/>
        <v>575.67999999999995</v>
      </c>
      <c r="P113" s="8">
        <f t="shared" si="9"/>
        <v>575.67999999999995</v>
      </c>
      <c r="Q113" s="9">
        <f>Q114+Q115</f>
        <v>0</v>
      </c>
      <c r="R113" s="8">
        <f t="shared" si="10"/>
        <v>575.67999999999995</v>
      </c>
      <c r="S113" s="9">
        <f>S114+S115</f>
        <v>0</v>
      </c>
      <c r="T113" s="8">
        <f t="shared" si="11"/>
        <v>575.67999999999995</v>
      </c>
    </row>
    <row r="114" spans="1:20" ht="52.5" customHeight="1">
      <c r="A114" s="4" t="s">
        <v>33</v>
      </c>
      <c r="B114" s="3" t="s">
        <v>5</v>
      </c>
      <c r="C114" s="3" t="s">
        <v>23</v>
      </c>
      <c r="D114" s="3" t="s">
        <v>21</v>
      </c>
      <c r="E114" s="1" t="s">
        <v>253</v>
      </c>
      <c r="F114" s="3">
        <v>200</v>
      </c>
      <c r="G114" s="8">
        <v>575.67999999999995</v>
      </c>
      <c r="H114" s="9"/>
      <c r="I114" s="8">
        <f t="shared" si="6"/>
        <v>575.67999999999995</v>
      </c>
      <c r="J114" s="9"/>
      <c r="K114" s="8">
        <f t="shared" si="7"/>
        <v>575.67999999999995</v>
      </c>
      <c r="L114" s="8">
        <v>575.67999999999995</v>
      </c>
      <c r="M114" s="9"/>
      <c r="N114" s="9"/>
      <c r="O114" s="8">
        <f t="shared" si="8"/>
        <v>575.67999999999995</v>
      </c>
      <c r="P114" s="8">
        <f t="shared" si="9"/>
        <v>575.67999999999995</v>
      </c>
      <c r="Q114" s="9"/>
      <c r="R114" s="8">
        <f t="shared" si="10"/>
        <v>575.67999999999995</v>
      </c>
      <c r="S114" s="9"/>
      <c r="T114" s="8">
        <f t="shared" si="11"/>
        <v>575.67999999999995</v>
      </c>
    </row>
    <row r="115" spans="1:20" ht="52.5" customHeight="1">
      <c r="A115" s="2" t="s">
        <v>193</v>
      </c>
      <c r="B115" s="3" t="s">
        <v>5</v>
      </c>
      <c r="C115" s="3" t="s">
        <v>23</v>
      </c>
      <c r="D115" s="3" t="s">
        <v>21</v>
      </c>
      <c r="E115" s="1" t="s">
        <v>253</v>
      </c>
      <c r="F115" s="3">
        <v>400</v>
      </c>
      <c r="G115" s="8"/>
      <c r="H115" s="9"/>
      <c r="I115" s="8">
        <v>0</v>
      </c>
      <c r="J115" s="9"/>
      <c r="K115" s="8">
        <f t="shared" si="7"/>
        <v>0</v>
      </c>
      <c r="L115" s="8"/>
      <c r="M115" s="9"/>
      <c r="N115" s="9"/>
      <c r="O115" s="8">
        <f t="shared" si="8"/>
        <v>0</v>
      </c>
      <c r="P115" s="8">
        <v>0</v>
      </c>
      <c r="Q115" s="9"/>
      <c r="R115" s="8">
        <f t="shared" si="10"/>
        <v>0</v>
      </c>
      <c r="S115" s="9"/>
      <c r="T115" s="8">
        <f t="shared" si="11"/>
        <v>0</v>
      </c>
    </row>
    <row r="116" spans="1:20" ht="73.5" customHeight="1">
      <c r="A116" s="4" t="s">
        <v>265</v>
      </c>
      <c r="B116" s="3" t="s">
        <v>5</v>
      </c>
      <c r="C116" s="3" t="s">
        <v>23</v>
      </c>
      <c r="D116" s="3" t="s">
        <v>21</v>
      </c>
      <c r="E116" s="1" t="s">
        <v>266</v>
      </c>
      <c r="F116" s="3"/>
      <c r="G116" s="8">
        <v>0</v>
      </c>
      <c r="H116" s="9">
        <f>H117</f>
        <v>0</v>
      </c>
      <c r="I116" s="8">
        <f t="shared" si="6"/>
        <v>0</v>
      </c>
      <c r="J116" s="9">
        <f>J117</f>
        <v>0</v>
      </c>
      <c r="K116" s="8">
        <f t="shared" si="7"/>
        <v>0</v>
      </c>
      <c r="L116" s="8">
        <v>0</v>
      </c>
      <c r="M116" s="9">
        <f>M117</f>
        <v>0</v>
      </c>
      <c r="N116" s="9">
        <f>N117</f>
        <v>0</v>
      </c>
      <c r="O116" s="8">
        <f t="shared" si="8"/>
        <v>0</v>
      </c>
      <c r="P116" s="8">
        <f t="shared" si="9"/>
        <v>0</v>
      </c>
      <c r="Q116" s="9">
        <f>Q117</f>
        <v>0</v>
      </c>
      <c r="R116" s="8">
        <f t="shared" si="10"/>
        <v>0</v>
      </c>
      <c r="S116" s="9">
        <f>S117</f>
        <v>0</v>
      </c>
      <c r="T116" s="8">
        <f t="shared" si="11"/>
        <v>0</v>
      </c>
    </row>
    <row r="117" spans="1:20" ht="52.5" customHeight="1">
      <c r="A117" s="2" t="s">
        <v>193</v>
      </c>
      <c r="B117" s="3" t="s">
        <v>5</v>
      </c>
      <c r="C117" s="3" t="s">
        <v>23</v>
      </c>
      <c r="D117" s="3" t="s">
        <v>21</v>
      </c>
      <c r="E117" s="1" t="s">
        <v>266</v>
      </c>
      <c r="F117" s="3">
        <v>400</v>
      </c>
      <c r="G117" s="8">
        <v>0</v>
      </c>
      <c r="H117" s="9"/>
      <c r="I117" s="8">
        <f t="shared" si="6"/>
        <v>0</v>
      </c>
      <c r="J117" s="9"/>
      <c r="K117" s="8">
        <f t="shared" si="7"/>
        <v>0</v>
      </c>
      <c r="L117" s="8">
        <v>0</v>
      </c>
      <c r="M117" s="9"/>
      <c r="N117" s="9"/>
      <c r="O117" s="8">
        <f t="shared" si="8"/>
        <v>0</v>
      </c>
      <c r="P117" s="8">
        <f t="shared" si="9"/>
        <v>0</v>
      </c>
      <c r="Q117" s="9"/>
      <c r="R117" s="8">
        <f t="shared" si="10"/>
        <v>0</v>
      </c>
      <c r="S117" s="9"/>
      <c r="T117" s="8">
        <f t="shared" si="11"/>
        <v>0</v>
      </c>
    </row>
    <row r="118" spans="1:20" ht="36.75" customHeight="1">
      <c r="A118" s="2" t="s">
        <v>314</v>
      </c>
      <c r="B118" s="3" t="s">
        <v>5</v>
      </c>
      <c r="C118" s="3" t="s">
        <v>23</v>
      </c>
      <c r="D118" s="3" t="s">
        <v>21</v>
      </c>
      <c r="E118" s="1" t="s">
        <v>315</v>
      </c>
      <c r="F118" s="3"/>
      <c r="G118" s="8">
        <v>0</v>
      </c>
      <c r="H118" s="9">
        <f>H119</f>
        <v>0</v>
      </c>
      <c r="I118" s="8">
        <f t="shared" si="6"/>
        <v>0</v>
      </c>
      <c r="J118" s="9">
        <f>J119</f>
        <v>0</v>
      </c>
      <c r="K118" s="8">
        <f t="shared" si="7"/>
        <v>0</v>
      </c>
      <c r="L118" s="8">
        <v>0</v>
      </c>
      <c r="M118" s="9">
        <f>M119</f>
        <v>0</v>
      </c>
      <c r="N118" s="9">
        <f>N119</f>
        <v>0</v>
      </c>
      <c r="O118" s="8">
        <f t="shared" si="8"/>
        <v>0</v>
      </c>
      <c r="P118" s="8">
        <f t="shared" si="9"/>
        <v>0</v>
      </c>
      <c r="Q118" s="9">
        <f>Q119</f>
        <v>0</v>
      </c>
      <c r="R118" s="8">
        <f t="shared" si="10"/>
        <v>0</v>
      </c>
      <c r="S118" s="9">
        <f>S119</f>
        <v>0</v>
      </c>
      <c r="T118" s="8">
        <f t="shared" si="11"/>
        <v>0</v>
      </c>
    </row>
    <row r="119" spans="1:20" ht="52.5" customHeight="1">
      <c r="A119" s="4" t="s">
        <v>33</v>
      </c>
      <c r="B119" s="3" t="s">
        <v>5</v>
      </c>
      <c r="C119" s="3" t="s">
        <v>23</v>
      </c>
      <c r="D119" s="3" t="s">
        <v>21</v>
      </c>
      <c r="E119" s="1" t="s">
        <v>315</v>
      </c>
      <c r="F119" s="3">
        <v>200</v>
      </c>
      <c r="G119" s="8">
        <v>0</v>
      </c>
      <c r="H119" s="9"/>
      <c r="I119" s="8">
        <f t="shared" si="6"/>
        <v>0</v>
      </c>
      <c r="J119" s="9"/>
      <c r="K119" s="8">
        <f t="shared" si="7"/>
        <v>0</v>
      </c>
      <c r="L119" s="8">
        <v>0</v>
      </c>
      <c r="M119" s="9"/>
      <c r="N119" s="9"/>
      <c r="O119" s="8">
        <f t="shared" si="8"/>
        <v>0</v>
      </c>
      <c r="P119" s="8">
        <f t="shared" si="9"/>
        <v>0</v>
      </c>
      <c r="Q119" s="9"/>
      <c r="R119" s="8">
        <f t="shared" si="10"/>
        <v>0</v>
      </c>
      <c r="S119" s="9"/>
      <c r="T119" s="8">
        <f t="shared" si="11"/>
        <v>0</v>
      </c>
    </row>
    <row r="120" spans="1:20" ht="62.25" customHeight="1">
      <c r="A120" s="10" t="s">
        <v>201</v>
      </c>
      <c r="B120" s="3" t="s">
        <v>5</v>
      </c>
      <c r="C120" s="3" t="s">
        <v>23</v>
      </c>
      <c r="D120" s="3" t="s">
        <v>23</v>
      </c>
      <c r="E120" s="1" t="s">
        <v>188</v>
      </c>
      <c r="F120" s="3"/>
      <c r="G120" s="8">
        <v>1959.4885800000002</v>
      </c>
      <c r="H120" s="9">
        <f>H121+H122+H123+H124</f>
        <v>0</v>
      </c>
      <c r="I120" s="8">
        <f t="shared" si="6"/>
        <v>1959.4885800000002</v>
      </c>
      <c r="J120" s="9">
        <f>J121+J122+J123+J124</f>
        <v>0</v>
      </c>
      <c r="K120" s="8">
        <f t="shared" si="7"/>
        <v>1959.4885800000002</v>
      </c>
      <c r="L120" s="8">
        <v>1959.4885800000002</v>
      </c>
      <c r="M120" s="9">
        <f>M121+M122+M123+M124</f>
        <v>0</v>
      </c>
      <c r="N120" s="9">
        <f>N121+N122+N123+N124</f>
        <v>0</v>
      </c>
      <c r="O120" s="8">
        <f t="shared" si="8"/>
        <v>1959.4885800000002</v>
      </c>
      <c r="P120" s="8">
        <f t="shared" si="9"/>
        <v>1959.4885800000002</v>
      </c>
      <c r="Q120" s="9">
        <f>Q121+Q122+Q123+Q124</f>
        <v>0</v>
      </c>
      <c r="R120" s="8">
        <f t="shared" si="10"/>
        <v>1959.4885800000002</v>
      </c>
      <c r="S120" s="9">
        <f>S121+S122+S123+S124</f>
        <v>0</v>
      </c>
      <c r="T120" s="8">
        <f t="shared" si="11"/>
        <v>1959.4885800000002</v>
      </c>
    </row>
    <row r="121" spans="1:20" ht="91.5" customHeight="1">
      <c r="A121" s="2" t="s">
        <v>102</v>
      </c>
      <c r="B121" s="3" t="s">
        <v>5</v>
      </c>
      <c r="C121" s="3" t="s">
        <v>23</v>
      </c>
      <c r="D121" s="3" t="s">
        <v>23</v>
      </c>
      <c r="E121" s="1" t="s">
        <v>188</v>
      </c>
      <c r="F121" s="3">
        <v>100</v>
      </c>
      <c r="G121" s="8">
        <v>1640.77</v>
      </c>
      <c r="H121" s="9"/>
      <c r="I121" s="8">
        <f t="shared" si="6"/>
        <v>1640.77</v>
      </c>
      <c r="J121" s="9"/>
      <c r="K121" s="8">
        <f t="shared" si="7"/>
        <v>1640.77</v>
      </c>
      <c r="L121" s="8">
        <v>1640.77</v>
      </c>
      <c r="M121" s="9"/>
      <c r="N121" s="9"/>
      <c r="O121" s="8">
        <f t="shared" si="8"/>
        <v>1640.77</v>
      </c>
      <c r="P121" s="8">
        <f t="shared" si="9"/>
        <v>1640.77</v>
      </c>
      <c r="Q121" s="9"/>
      <c r="R121" s="8">
        <f t="shared" si="10"/>
        <v>1640.77</v>
      </c>
      <c r="S121" s="9"/>
      <c r="T121" s="8">
        <f t="shared" si="11"/>
        <v>1640.77</v>
      </c>
    </row>
    <row r="122" spans="1:20" ht="51.75" customHeight="1">
      <c r="A122" s="2" t="s">
        <v>33</v>
      </c>
      <c r="B122" s="3" t="s">
        <v>5</v>
      </c>
      <c r="C122" s="3" t="s">
        <v>23</v>
      </c>
      <c r="D122" s="3" t="s">
        <v>23</v>
      </c>
      <c r="E122" s="1" t="s">
        <v>188</v>
      </c>
      <c r="F122" s="3">
        <v>200</v>
      </c>
      <c r="G122" s="8">
        <v>318.71858000000003</v>
      </c>
      <c r="H122" s="9"/>
      <c r="I122" s="8">
        <f t="shared" si="6"/>
        <v>318.71858000000003</v>
      </c>
      <c r="J122" s="9"/>
      <c r="K122" s="8">
        <f t="shared" si="7"/>
        <v>318.71858000000003</v>
      </c>
      <c r="L122" s="8">
        <v>318.71858000000003</v>
      </c>
      <c r="M122" s="9"/>
      <c r="N122" s="9"/>
      <c r="O122" s="8">
        <f t="shared" si="8"/>
        <v>318.71858000000003</v>
      </c>
      <c r="P122" s="8">
        <f t="shared" si="9"/>
        <v>318.71858000000003</v>
      </c>
      <c r="Q122" s="9"/>
      <c r="R122" s="8">
        <f t="shared" si="10"/>
        <v>318.71858000000003</v>
      </c>
      <c r="S122" s="9"/>
      <c r="T122" s="8">
        <f t="shared" si="11"/>
        <v>318.71858000000003</v>
      </c>
    </row>
    <row r="123" spans="1:20" ht="48.75" customHeight="1">
      <c r="A123" s="2" t="s">
        <v>169</v>
      </c>
      <c r="B123" s="3" t="s">
        <v>5</v>
      </c>
      <c r="C123" s="3" t="s">
        <v>23</v>
      </c>
      <c r="D123" s="3" t="s">
        <v>23</v>
      </c>
      <c r="E123" s="1" t="s">
        <v>188</v>
      </c>
      <c r="F123" s="3">
        <v>300</v>
      </c>
      <c r="G123" s="8">
        <v>0</v>
      </c>
      <c r="H123" s="9"/>
      <c r="I123" s="8">
        <f t="shared" si="6"/>
        <v>0</v>
      </c>
      <c r="J123" s="9"/>
      <c r="K123" s="8">
        <f t="shared" si="7"/>
        <v>0</v>
      </c>
      <c r="L123" s="8">
        <v>0</v>
      </c>
      <c r="M123" s="9"/>
      <c r="N123" s="9"/>
      <c r="O123" s="8">
        <f t="shared" si="8"/>
        <v>0</v>
      </c>
      <c r="P123" s="8">
        <f t="shared" si="9"/>
        <v>0</v>
      </c>
      <c r="Q123" s="9"/>
      <c r="R123" s="8">
        <f t="shared" si="10"/>
        <v>0</v>
      </c>
      <c r="S123" s="9"/>
      <c r="T123" s="8">
        <f t="shared" si="11"/>
        <v>0</v>
      </c>
    </row>
    <row r="124" spans="1:20" ht="48" customHeight="1">
      <c r="A124" s="2" t="s">
        <v>34</v>
      </c>
      <c r="B124" s="3" t="s">
        <v>5</v>
      </c>
      <c r="C124" s="3" t="s">
        <v>23</v>
      </c>
      <c r="D124" s="3" t="s">
        <v>23</v>
      </c>
      <c r="E124" s="1" t="s">
        <v>188</v>
      </c>
      <c r="F124" s="3">
        <v>800</v>
      </c>
      <c r="G124" s="8">
        <v>0</v>
      </c>
      <c r="H124" s="9"/>
      <c r="I124" s="8">
        <f t="shared" si="6"/>
        <v>0</v>
      </c>
      <c r="J124" s="9"/>
      <c r="K124" s="8">
        <f t="shared" si="7"/>
        <v>0</v>
      </c>
      <c r="L124" s="8">
        <v>0</v>
      </c>
      <c r="M124" s="9"/>
      <c r="N124" s="9"/>
      <c r="O124" s="8">
        <f t="shared" si="8"/>
        <v>0</v>
      </c>
      <c r="P124" s="8">
        <f t="shared" si="9"/>
        <v>0</v>
      </c>
      <c r="Q124" s="9"/>
      <c r="R124" s="8">
        <f t="shared" si="10"/>
        <v>0</v>
      </c>
      <c r="S124" s="9"/>
      <c r="T124" s="8">
        <f t="shared" si="11"/>
        <v>0</v>
      </c>
    </row>
    <row r="125" spans="1:20" ht="88.5" customHeight="1">
      <c r="A125" s="2" t="s">
        <v>181</v>
      </c>
      <c r="B125" s="3" t="s">
        <v>5</v>
      </c>
      <c r="C125" s="3" t="s">
        <v>24</v>
      </c>
      <c r="D125" s="3" t="s">
        <v>23</v>
      </c>
      <c r="E125" s="1" t="s">
        <v>183</v>
      </c>
      <c r="F125" s="3"/>
      <c r="G125" s="8">
        <v>170</v>
      </c>
      <c r="H125" s="9">
        <f>H126</f>
        <v>0</v>
      </c>
      <c r="I125" s="8">
        <f t="shared" si="6"/>
        <v>170</v>
      </c>
      <c r="J125" s="9">
        <f>J126</f>
        <v>0</v>
      </c>
      <c r="K125" s="8">
        <f t="shared" si="7"/>
        <v>170</v>
      </c>
      <c r="L125" s="8">
        <v>170</v>
      </c>
      <c r="M125" s="9">
        <f>M126</f>
        <v>0</v>
      </c>
      <c r="N125" s="9">
        <f>N126</f>
        <v>0</v>
      </c>
      <c r="O125" s="8">
        <f t="shared" si="8"/>
        <v>170</v>
      </c>
      <c r="P125" s="8">
        <f t="shared" si="9"/>
        <v>170</v>
      </c>
      <c r="Q125" s="9">
        <f>Q126</f>
        <v>0</v>
      </c>
      <c r="R125" s="8">
        <f t="shared" si="10"/>
        <v>170</v>
      </c>
      <c r="S125" s="9">
        <f>S126</f>
        <v>0</v>
      </c>
      <c r="T125" s="8">
        <f t="shared" si="11"/>
        <v>170</v>
      </c>
    </row>
    <row r="126" spans="1:20" ht="51.75" customHeight="1">
      <c r="A126" s="2" t="s">
        <v>33</v>
      </c>
      <c r="B126" s="3" t="s">
        <v>5</v>
      </c>
      <c r="C126" s="3" t="s">
        <v>24</v>
      </c>
      <c r="D126" s="3" t="s">
        <v>23</v>
      </c>
      <c r="E126" s="1" t="s">
        <v>183</v>
      </c>
      <c r="F126" s="3">
        <v>200</v>
      </c>
      <c r="G126" s="8">
        <v>170</v>
      </c>
      <c r="H126" s="9"/>
      <c r="I126" s="8">
        <f t="shared" si="6"/>
        <v>170</v>
      </c>
      <c r="J126" s="9"/>
      <c r="K126" s="8">
        <f t="shared" si="7"/>
        <v>170</v>
      </c>
      <c r="L126" s="8">
        <v>170</v>
      </c>
      <c r="M126" s="9"/>
      <c r="N126" s="9"/>
      <c r="O126" s="8">
        <f t="shared" si="8"/>
        <v>170</v>
      </c>
      <c r="P126" s="8">
        <f t="shared" si="9"/>
        <v>170</v>
      </c>
      <c r="Q126" s="9"/>
      <c r="R126" s="8">
        <f t="shared" si="10"/>
        <v>170</v>
      </c>
      <c r="S126" s="9"/>
      <c r="T126" s="8">
        <f t="shared" si="11"/>
        <v>170</v>
      </c>
    </row>
    <row r="127" spans="1:20" ht="61.5" customHeight="1">
      <c r="A127" s="4" t="s">
        <v>182</v>
      </c>
      <c r="B127" s="3" t="s">
        <v>5</v>
      </c>
      <c r="C127" s="3" t="s">
        <v>24</v>
      </c>
      <c r="D127" s="3" t="s">
        <v>23</v>
      </c>
      <c r="E127" s="1" t="s">
        <v>184</v>
      </c>
      <c r="F127" s="3"/>
      <c r="G127" s="8">
        <v>0</v>
      </c>
      <c r="H127" s="9">
        <f>H128</f>
        <v>0</v>
      </c>
      <c r="I127" s="8">
        <f t="shared" si="6"/>
        <v>0</v>
      </c>
      <c r="J127" s="9">
        <f>J128</f>
        <v>0</v>
      </c>
      <c r="K127" s="8">
        <f t="shared" si="7"/>
        <v>0</v>
      </c>
      <c r="L127" s="8">
        <v>0</v>
      </c>
      <c r="M127" s="9">
        <f>M128</f>
        <v>0</v>
      </c>
      <c r="N127" s="9">
        <f>N128</f>
        <v>0</v>
      </c>
      <c r="O127" s="8">
        <f t="shared" si="8"/>
        <v>0</v>
      </c>
      <c r="P127" s="8">
        <f t="shared" si="9"/>
        <v>0</v>
      </c>
      <c r="Q127" s="9">
        <f>Q128</f>
        <v>0</v>
      </c>
      <c r="R127" s="8">
        <f t="shared" si="10"/>
        <v>0</v>
      </c>
      <c r="S127" s="9">
        <f>S128</f>
        <v>0</v>
      </c>
      <c r="T127" s="8">
        <f t="shared" si="11"/>
        <v>0</v>
      </c>
    </row>
    <row r="128" spans="1:20" ht="51.75" customHeight="1">
      <c r="A128" s="2" t="s">
        <v>33</v>
      </c>
      <c r="B128" s="3" t="s">
        <v>5</v>
      </c>
      <c r="C128" s="3" t="s">
        <v>24</v>
      </c>
      <c r="D128" s="3" t="s">
        <v>23</v>
      </c>
      <c r="E128" s="1" t="s">
        <v>184</v>
      </c>
      <c r="F128" s="3">
        <v>200</v>
      </c>
      <c r="G128" s="8">
        <v>0</v>
      </c>
      <c r="H128" s="9"/>
      <c r="I128" s="8">
        <f t="shared" si="6"/>
        <v>0</v>
      </c>
      <c r="J128" s="9"/>
      <c r="K128" s="8">
        <f t="shared" si="7"/>
        <v>0</v>
      </c>
      <c r="L128" s="8">
        <v>0</v>
      </c>
      <c r="M128" s="9"/>
      <c r="N128" s="9"/>
      <c r="O128" s="8">
        <f t="shared" si="8"/>
        <v>0</v>
      </c>
      <c r="P128" s="8">
        <f t="shared" si="9"/>
        <v>0</v>
      </c>
      <c r="Q128" s="9"/>
      <c r="R128" s="8">
        <f t="shared" si="10"/>
        <v>0</v>
      </c>
      <c r="S128" s="9"/>
      <c r="T128" s="8">
        <f t="shared" si="11"/>
        <v>0</v>
      </c>
    </row>
    <row r="129" spans="1:20" ht="51.75" customHeight="1">
      <c r="A129" s="10" t="s">
        <v>97</v>
      </c>
      <c r="B129" s="3" t="s">
        <v>5</v>
      </c>
      <c r="C129" s="3" t="s">
        <v>25</v>
      </c>
      <c r="D129" s="3" t="s">
        <v>20</v>
      </c>
      <c r="E129" s="1" t="s">
        <v>235</v>
      </c>
      <c r="F129" s="3"/>
      <c r="G129" s="8">
        <v>230.81</v>
      </c>
      <c r="H129" s="9">
        <f>H130</f>
        <v>0</v>
      </c>
      <c r="I129" s="8">
        <f t="shared" si="6"/>
        <v>230.81</v>
      </c>
      <c r="J129" s="9">
        <f>J130</f>
        <v>0</v>
      </c>
      <c r="K129" s="8">
        <f t="shared" si="7"/>
        <v>230.81</v>
      </c>
      <c r="L129" s="8">
        <v>230.81</v>
      </c>
      <c r="M129" s="9">
        <f>M130</f>
        <v>0</v>
      </c>
      <c r="N129" s="9">
        <f>N130</f>
        <v>0</v>
      </c>
      <c r="O129" s="8">
        <f t="shared" si="8"/>
        <v>230.81</v>
      </c>
      <c r="P129" s="8">
        <f t="shared" si="9"/>
        <v>230.81</v>
      </c>
      <c r="Q129" s="9">
        <f>Q130</f>
        <v>0</v>
      </c>
      <c r="R129" s="8">
        <f t="shared" si="10"/>
        <v>230.81</v>
      </c>
      <c r="S129" s="9">
        <f>S130</f>
        <v>0</v>
      </c>
      <c r="T129" s="8">
        <f t="shared" si="11"/>
        <v>230.81</v>
      </c>
    </row>
    <row r="130" spans="1:20" ht="51.75" customHeight="1">
      <c r="A130" s="2" t="s">
        <v>33</v>
      </c>
      <c r="B130" s="3" t="s">
        <v>5</v>
      </c>
      <c r="C130" s="3" t="s">
        <v>25</v>
      </c>
      <c r="D130" s="3" t="s">
        <v>20</v>
      </c>
      <c r="E130" s="1" t="s">
        <v>235</v>
      </c>
      <c r="F130" s="3">
        <v>200</v>
      </c>
      <c r="G130" s="8">
        <v>230.81</v>
      </c>
      <c r="H130" s="9"/>
      <c r="I130" s="8">
        <f t="shared" si="6"/>
        <v>230.81</v>
      </c>
      <c r="J130" s="9"/>
      <c r="K130" s="8">
        <f t="shared" si="7"/>
        <v>230.81</v>
      </c>
      <c r="L130" s="8">
        <v>230.81</v>
      </c>
      <c r="M130" s="9"/>
      <c r="N130" s="9"/>
      <c r="O130" s="8">
        <f t="shared" si="8"/>
        <v>230.81</v>
      </c>
      <c r="P130" s="8">
        <f t="shared" si="9"/>
        <v>230.81</v>
      </c>
      <c r="Q130" s="9"/>
      <c r="R130" s="8">
        <f t="shared" si="10"/>
        <v>230.81</v>
      </c>
      <c r="S130" s="9"/>
      <c r="T130" s="8">
        <f t="shared" si="11"/>
        <v>230.81</v>
      </c>
    </row>
    <row r="131" spans="1:20" ht="69.75" customHeight="1">
      <c r="A131" s="2" t="s">
        <v>180</v>
      </c>
      <c r="B131" s="3" t="s">
        <v>5</v>
      </c>
      <c r="C131" s="3">
        <v>10</v>
      </c>
      <c r="D131" s="3" t="s">
        <v>20</v>
      </c>
      <c r="E131" s="1" t="s">
        <v>205</v>
      </c>
      <c r="F131" s="3"/>
      <c r="G131" s="8">
        <v>820.67700000000002</v>
      </c>
      <c r="H131" s="9">
        <f>H132+H133</f>
        <v>0</v>
      </c>
      <c r="I131" s="8">
        <f t="shared" si="6"/>
        <v>820.67700000000002</v>
      </c>
      <c r="J131" s="9">
        <f>J132+J133</f>
        <v>0</v>
      </c>
      <c r="K131" s="8">
        <f t="shared" si="7"/>
        <v>820.67700000000002</v>
      </c>
      <c r="L131" s="8">
        <v>820.67700000000002</v>
      </c>
      <c r="M131" s="9">
        <f>M132+M133</f>
        <v>0</v>
      </c>
      <c r="N131" s="9">
        <f>N132+N133</f>
        <v>0</v>
      </c>
      <c r="O131" s="8">
        <f t="shared" si="8"/>
        <v>820.67700000000002</v>
      </c>
      <c r="P131" s="8">
        <f t="shared" si="9"/>
        <v>820.67700000000002</v>
      </c>
      <c r="Q131" s="9">
        <f>Q132+Q133</f>
        <v>0</v>
      </c>
      <c r="R131" s="8">
        <f t="shared" si="10"/>
        <v>820.67700000000002</v>
      </c>
      <c r="S131" s="9">
        <f>S132+S133</f>
        <v>0</v>
      </c>
      <c r="T131" s="8">
        <f t="shared" si="11"/>
        <v>820.67700000000002</v>
      </c>
    </row>
    <row r="132" spans="1:20" ht="48.75" customHeight="1">
      <c r="A132" s="2" t="s">
        <v>33</v>
      </c>
      <c r="B132" s="3" t="s">
        <v>5</v>
      </c>
      <c r="C132" s="3">
        <v>10</v>
      </c>
      <c r="D132" s="3" t="s">
        <v>20</v>
      </c>
      <c r="E132" s="1" t="s">
        <v>205</v>
      </c>
      <c r="F132" s="3">
        <v>200</v>
      </c>
      <c r="G132" s="8">
        <v>0</v>
      </c>
      <c r="H132" s="9"/>
      <c r="I132" s="8">
        <f t="shared" si="6"/>
        <v>0</v>
      </c>
      <c r="J132" s="9"/>
      <c r="K132" s="8">
        <f t="shared" si="7"/>
        <v>0</v>
      </c>
      <c r="L132" s="8">
        <v>0</v>
      </c>
      <c r="M132" s="9"/>
      <c r="N132" s="9"/>
      <c r="O132" s="8">
        <f t="shared" si="8"/>
        <v>0</v>
      </c>
      <c r="P132" s="8">
        <f t="shared" si="9"/>
        <v>0</v>
      </c>
      <c r="Q132" s="9"/>
      <c r="R132" s="8">
        <f t="shared" si="10"/>
        <v>0</v>
      </c>
      <c r="S132" s="9"/>
      <c r="T132" s="8">
        <f t="shared" si="11"/>
        <v>0</v>
      </c>
    </row>
    <row r="133" spans="1:20" ht="37.5" customHeight="1">
      <c r="A133" s="2" t="s">
        <v>169</v>
      </c>
      <c r="B133" s="3" t="s">
        <v>5</v>
      </c>
      <c r="C133" s="3">
        <v>10</v>
      </c>
      <c r="D133" s="3" t="s">
        <v>20</v>
      </c>
      <c r="E133" s="1" t="s">
        <v>205</v>
      </c>
      <c r="F133" s="3">
        <v>300</v>
      </c>
      <c r="G133" s="8">
        <v>820.67700000000002</v>
      </c>
      <c r="H133" s="9"/>
      <c r="I133" s="8">
        <f t="shared" si="6"/>
        <v>820.67700000000002</v>
      </c>
      <c r="J133" s="9"/>
      <c r="K133" s="8">
        <f t="shared" si="7"/>
        <v>820.67700000000002</v>
      </c>
      <c r="L133" s="8">
        <v>820.67700000000002</v>
      </c>
      <c r="M133" s="9"/>
      <c r="N133" s="9"/>
      <c r="O133" s="8">
        <f t="shared" si="8"/>
        <v>820.67700000000002</v>
      </c>
      <c r="P133" s="8">
        <f t="shared" si="9"/>
        <v>820.67700000000002</v>
      </c>
      <c r="Q133" s="9"/>
      <c r="R133" s="8">
        <f t="shared" si="10"/>
        <v>820.67700000000002</v>
      </c>
      <c r="S133" s="9"/>
      <c r="T133" s="8">
        <f t="shared" si="11"/>
        <v>820.67700000000002</v>
      </c>
    </row>
    <row r="134" spans="1:20" ht="51.75" customHeight="1">
      <c r="A134" s="2" t="s">
        <v>178</v>
      </c>
      <c r="B134" s="3" t="s">
        <v>5</v>
      </c>
      <c r="C134" s="3">
        <v>10</v>
      </c>
      <c r="D134" s="3" t="s">
        <v>21</v>
      </c>
      <c r="E134" s="1" t="s">
        <v>179</v>
      </c>
      <c r="F134" s="3"/>
      <c r="G134" s="8">
        <v>80</v>
      </c>
      <c r="H134" s="9">
        <f>H135</f>
        <v>0</v>
      </c>
      <c r="I134" s="8">
        <f t="shared" si="6"/>
        <v>80</v>
      </c>
      <c r="J134" s="9">
        <f>J135</f>
        <v>0</v>
      </c>
      <c r="K134" s="8">
        <f t="shared" si="7"/>
        <v>80</v>
      </c>
      <c r="L134" s="8">
        <v>80</v>
      </c>
      <c r="M134" s="9">
        <f>M135</f>
        <v>0</v>
      </c>
      <c r="N134" s="9">
        <f>N135</f>
        <v>0</v>
      </c>
      <c r="O134" s="8">
        <f t="shared" si="8"/>
        <v>80</v>
      </c>
      <c r="P134" s="8">
        <f t="shared" si="9"/>
        <v>80</v>
      </c>
      <c r="Q134" s="9">
        <f>Q135</f>
        <v>0</v>
      </c>
      <c r="R134" s="8">
        <f t="shared" si="10"/>
        <v>80</v>
      </c>
      <c r="S134" s="9">
        <f>S135</f>
        <v>0</v>
      </c>
      <c r="T134" s="8">
        <f t="shared" si="11"/>
        <v>80</v>
      </c>
    </row>
    <row r="135" spans="1:20" ht="49.5" customHeight="1">
      <c r="A135" s="2" t="s">
        <v>33</v>
      </c>
      <c r="B135" s="3" t="s">
        <v>5</v>
      </c>
      <c r="C135" s="3">
        <v>10</v>
      </c>
      <c r="D135" s="3" t="s">
        <v>21</v>
      </c>
      <c r="E135" s="1" t="s">
        <v>179</v>
      </c>
      <c r="F135" s="3">
        <v>200</v>
      </c>
      <c r="G135" s="8">
        <v>80</v>
      </c>
      <c r="H135" s="9"/>
      <c r="I135" s="8">
        <f t="shared" si="6"/>
        <v>80</v>
      </c>
      <c r="J135" s="9"/>
      <c r="K135" s="8">
        <f t="shared" si="7"/>
        <v>80</v>
      </c>
      <c r="L135" s="8">
        <v>80</v>
      </c>
      <c r="M135" s="9"/>
      <c r="N135" s="9"/>
      <c r="O135" s="8">
        <f t="shared" si="8"/>
        <v>80</v>
      </c>
      <c r="P135" s="8">
        <f t="shared" si="9"/>
        <v>80</v>
      </c>
      <c r="Q135" s="9"/>
      <c r="R135" s="8">
        <f t="shared" si="10"/>
        <v>80</v>
      </c>
      <c r="S135" s="9"/>
      <c r="T135" s="8">
        <f t="shared" si="11"/>
        <v>80</v>
      </c>
    </row>
    <row r="136" spans="1:20" ht="54.75" customHeight="1">
      <c r="A136" s="10" t="s">
        <v>176</v>
      </c>
      <c r="B136" s="3" t="s">
        <v>5</v>
      </c>
      <c r="C136" s="3">
        <v>10</v>
      </c>
      <c r="D136" s="3" t="s">
        <v>21</v>
      </c>
      <c r="E136" s="1" t="s">
        <v>177</v>
      </c>
      <c r="F136" s="3"/>
      <c r="G136" s="8">
        <v>175.774</v>
      </c>
      <c r="H136" s="9">
        <f>H137</f>
        <v>0</v>
      </c>
      <c r="I136" s="8">
        <f t="shared" si="6"/>
        <v>175.774</v>
      </c>
      <c r="J136" s="9">
        <f>J137</f>
        <v>0</v>
      </c>
      <c r="K136" s="8">
        <f t="shared" si="7"/>
        <v>175.774</v>
      </c>
      <c r="L136" s="8">
        <v>175.774</v>
      </c>
      <c r="M136" s="9">
        <f>M137</f>
        <v>0</v>
      </c>
      <c r="N136" s="9">
        <f>N137</f>
        <v>0</v>
      </c>
      <c r="O136" s="8">
        <f t="shared" si="8"/>
        <v>175.774</v>
      </c>
      <c r="P136" s="8">
        <f t="shared" si="9"/>
        <v>175.774</v>
      </c>
      <c r="Q136" s="9">
        <f>Q137</f>
        <v>0</v>
      </c>
      <c r="R136" s="8">
        <f t="shared" si="10"/>
        <v>175.774</v>
      </c>
      <c r="S136" s="9">
        <f>S137</f>
        <v>0</v>
      </c>
      <c r="T136" s="8">
        <f t="shared" si="11"/>
        <v>175.774</v>
      </c>
    </row>
    <row r="137" spans="1:20" ht="51.75" customHeight="1">
      <c r="A137" s="2" t="s">
        <v>33</v>
      </c>
      <c r="B137" s="3" t="s">
        <v>5</v>
      </c>
      <c r="C137" s="3">
        <v>10</v>
      </c>
      <c r="D137" s="3" t="s">
        <v>21</v>
      </c>
      <c r="E137" s="1" t="s">
        <v>177</v>
      </c>
      <c r="F137" s="3">
        <v>200</v>
      </c>
      <c r="G137" s="8">
        <v>175.774</v>
      </c>
      <c r="H137" s="9"/>
      <c r="I137" s="8">
        <f t="shared" si="6"/>
        <v>175.774</v>
      </c>
      <c r="J137" s="9"/>
      <c r="K137" s="8">
        <f t="shared" si="7"/>
        <v>175.774</v>
      </c>
      <c r="L137" s="8">
        <v>175.774</v>
      </c>
      <c r="M137" s="9"/>
      <c r="N137" s="9"/>
      <c r="O137" s="8">
        <f t="shared" si="8"/>
        <v>175.774</v>
      </c>
      <c r="P137" s="8">
        <f t="shared" si="9"/>
        <v>175.774</v>
      </c>
      <c r="Q137" s="9"/>
      <c r="R137" s="8">
        <f t="shared" si="10"/>
        <v>175.774</v>
      </c>
      <c r="S137" s="9"/>
      <c r="T137" s="8">
        <f t="shared" si="11"/>
        <v>175.774</v>
      </c>
    </row>
    <row r="138" spans="1:20" ht="48" customHeight="1">
      <c r="A138" s="2" t="s">
        <v>175</v>
      </c>
      <c r="B138" s="3" t="s">
        <v>5</v>
      </c>
      <c r="C138" s="3">
        <v>10</v>
      </c>
      <c r="D138" s="3" t="s">
        <v>21</v>
      </c>
      <c r="E138" s="12" t="s">
        <v>203</v>
      </c>
      <c r="F138" s="3"/>
      <c r="G138" s="8">
        <v>158.58799999999999</v>
      </c>
      <c r="H138" s="9">
        <f>H139</f>
        <v>0</v>
      </c>
      <c r="I138" s="8">
        <f t="shared" si="6"/>
        <v>158.58799999999999</v>
      </c>
      <c r="J138" s="9">
        <f>J139</f>
        <v>0</v>
      </c>
      <c r="K138" s="8">
        <f t="shared" si="7"/>
        <v>158.58799999999999</v>
      </c>
      <c r="L138" s="8">
        <v>158.58799999999999</v>
      </c>
      <c r="M138" s="9">
        <f>M139</f>
        <v>0</v>
      </c>
      <c r="N138" s="9">
        <f>N139</f>
        <v>0</v>
      </c>
      <c r="O138" s="8">
        <f t="shared" si="8"/>
        <v>158.58799999999999</v>
      </c>
      <c r="P138" s="8">
        <f t="shared" si="9"/>
        <v>158.58799999999999</v>
      </c>
      <c r="Q138" s="9">
        <f>Q139</f>
        <v>0</v>
      </c>
      <c r="R138" s="8">
        <f t="shared" si="10"/>
        <v>158.58799999999999</v>
      </c>
      <c r="S138" s="9">
        <f>S139</f>
        <v>0</v>
      </c>
      <c r="T138" s="8">
        <f t="shared" si="11"/>
        <v>158.58799999999999</v>
      </c>
    </row>
    <row r="139" spans="1:20" ht="39" customHeight="1">
      <c r="A139" s="2" t="s">
        <v>169</v>
      </c>
      <c r="B139" s="3" t="s">
        <v>5</v>
      </c>
      <c r="C139" s="3">
        <v>10</v>
      </c>
      <c r="D139" s="3" t="s">
        <v>21</v>
      </c>
      <c r="E139" s="12" t="s">
        <v>203</v>
      </c>
      <c r="F139" s="3">
        <v>300</v>
      </c>
      <c r="G139" s="8">
        <v>158.58799999999999</v>
      </c>
      <c r="H139" s="9"/>
      <c r="I139" s="8">
        <f t="shared" si="6"/>
        <v>158.58799999999999</v>
      </c>
      <c r="J139" s="9"/>
      <c r="K139" s="8">
        <f t="shared" si="7"/>
        <v>158.58799999999999</v>
      </c>
      <c r="L139" s="8">
        <v>158.58799999999999</v>
      </c>
      <c r="M139" s="9"/>
      <c r="N139" s="9"/>
      <c r="O139" s="8">
        <f t="shared" si="8"/>
        <v>158.58799999999999</v>
      </c>
      <c r="P139" s="8">
        <f t="shared" si="9"/>
        <v>158.58799999999999</v>
      </c>
      <c r="Q139" s="9"/>
      <c r="R139" s="8">
        <f t="shared" si="10"/>
        <v>158.58799999999999</v>
      </c>
      <c r="S139" s="9"/>
      <c r="T139" s="8">
        <f t="shared" si="11"/>
        <v>158.58799999999999</v>
      </c>
    </row>
    <row r="140" spans="1:20" ht="61.5" customHeight="1">
      <c r="A140" s="2" t="s">
        <v>236</v>
      </c>
      <c r="B140" s="3" t="s">
        <v>5</v>
      </c>
      <c r="C140" s="3">
        <v>10</v>
      </c>
      <c r="D140" s="3" t="s">
        <v>21</v>
      </c>
      <c r="E140" s="1" t="s">
        <v>237</v>
      </c>
      <c r="F140" s="14"/>
      <c r="G140" s="8">
        <v>2.4729999999999999</v>
      </c>
      <c r="H140" s="9">
        <f>H141</f>
        <v>0</v>
      </c>
      <c r="I140" s="8">
        <f t="shared" si="6"/>
        <v>2.4729999999999999</v>
      </c>
      <c r="J140" s="9">
        <f>J141</f>
        <v>0</v>
      </c>
      <c r="K140" s="8">
        <f t="shared" si="7"/>
        <v>2.4729999999999999</v>
      </c>
      <c r="L140" s="8">
        <v>2.4729999999999999</v>
      </c>
      <c r="M140" s="9">
        <f>M141</f>
        <v>0</v>
      </c>
      <c r="N140" s="9">
        <f>N141</f>
        <v>0</v>
      </c>
      <c r="O140" s="8">
        <f t="shared" si="8"/>
        <v>2.4729999999999999</v>
      </c>
      <c r="P140" s="8">
        <f t="shared" si="9"/>
        <v>2.4729999999999999</v>
      </c>
      <c r="Q140" s="9">
        <f>Q141</f>
        <v>0</v>
      </c>
      <c r="R140" s="8">
        <f t="shared" si="10"/>
        <v>2.4729999999999999</v>
      </c>
      <c r="S140" s="9">
        <f>S141</f>
        <v>0</v>
      </c>
      <c r="T140" s="8">
        <f t="shared" si="11"/>
        <v>2.4729999999999999</v>
      </c>
    </row>
    <row r="141" spans="1:20" ht="37.5" customHeight="1">
      <c r="A141" s="2" t="s">
        <v>169</v>
      </c>
      <c r="B141" s="3" t="s">
        <v>5</v>
      </c>
      <c r="C141" s="3">
        <v>10</v>
      </c>
      <c r="D141" s="3" t="s">
        <v>21</v>
      </c>
      <c r="E141" s="1" t="s">
        <v>237</v>
      </c>
      <c r="F141" s="3">
        <v>300</v>
      </c>
      <c r="G141" s="8">
        <v>2.4729999999999999</v>
      </c>
      <c r="H141" s="9"/>
      <c r="I141" s="8">
        <f t="shared" si="6"/>
        <v>2.4729999999999999</v>
      </c>
      <c r="J141" s="9"/>
      <c r="K141" s="8">
        <f t="shared" si="7"/>
        <v>2.4729999999999999</v>
      </c>
      <c r="L141" s="8">
        <v>2.4729999999999999</v>
      </c>
      <c r="M141" s="9"/>
      <c r="N141" s="9"/>
      <c r="O141" s="8">
        <f t="shared" si="8"/>
        <v>2.4729999999999999</v>
      </c>
      <c r="P141" s="8">
        <f t="shared" si="9"/>
        <v>2.4729999999999999</v>
      </c>
      <c r="Q141" s="9"/>
      <c r="R141" s="8">
        <f t="shared" si="10"/>
        <v>2.4729999999999999</v>
      </c>
      <c r="S141" s="9"/>
      <c r="T141" s="8">
        <f t="shared" si="11"/>
        <v>2.4729999999999999</v>
      </c>
    </row>
    <row r="142" spans="1:20" ht="49.5" customHeight="1">
      <c r="A142" s="2" t="s">
        <v>173</v>
      </c>
      <c r="B142" s="3" t="s">
        <v>5</v>
      </c>
      <c r="C142" s="3">
        <v>10</v>
      </c>
      <c r="D142" s="3" t="s">
        <v>21</v>
      </c>
      <c r="E142" s="1" t="s">
        <v>174</v>
      </c>
      <c r="F142" s="3"/>
      <c r="G142" s="8">
        <v>40.692</v>
      </c>
      <c r="H142" s="9">
        <f>H143</f>
        <v>0</v>
      </c>
      <c r="I142" s="8">
        <f t="shared" si="6"/>
        <v>40.692</v>
      </c>
      <c r="J142" s="9">
        <f>J143</f>
        <v>0</v>
      </c>
      <c r="K142" s="8">
        <f t="shared" si="7"/>
        <v>40.692</v>
      </c>
      <c r="L142" s="8">
        <v>40.692</v>
      </c>
      <c r="M142" s="9">
        <f>M143</f>
        <v>0</v>
      </c>
      <c r="N142" s="9">
        <f>N143</f>
        <v>0</v>
      </c>
      <c r="O142" s="8">
        <f t="shared" si="8"/>
        <v>40.692</v>
      </c>
      <c r="P142" s="8">
        <f t="shared" si="9"/>
        <v>40.692</v>
      </c>
      <c r="Q142" s="9">
        <f>Q143</f>
        <v>0</v>
      </c>
      <c r="R142" s="8">
        <f t="shared" si="10"/>
        <v>40.692</v>
      </c>
      <c r="S142" s="9">
        <f>S143</f>
        <v>0</v>
      </c>
      <c r="T142" s="8">
        <f t="shared" si="11"/>
        <v>40.692</v>
      </c>
    </row>
    <row r="143" spans="1:20" ht="51.75" customHeight="1">
      <c r="A143" s="2" t="s">
        <v>33</v>
      </c>
      <c r="B143" s="3" t="s">
        <v>5</v>
      </c>
      <c r="C143" s="3">
        <v>10</v>
      </c>
      <c r="D143" s="3" t="s">
        <v>21</v>
      </c>
      <c r="E143" s="1" t="s">
        <v>174</v>
      </c>
      <c r="F143" s="3">
        <v>200</v>
      </c>
      <c r="G143" s="8">
        <v>40.692</v>
      </c>
      <c r="H143" s="9"/>
      <c r="I143" s="8">
        <f t="shared" si="6"/>
        <v>40.692</v>
      </c>
      <c r="J143" s="9"/>
      <c r="K143" s="8">
        <f t="shared" si="7"/>
        <v>40.692</v>
      </c>
      <c r="L143" s="8">
        <v>40.692</v>
      </c>
      <c r="M143" s="9"/>
      <c r="N143" s="9"/>
      <c r="O143" s="8">
        <f t="shared" si="8"/>
        <v>40.692</v>
      </c>
      <c r="P143" s="8">
        <f t="shared" si="9"/>
        <v>40.692</v>
      </c>
      <c r="Q143" s="9"/>
      <c r="R143" s="8">
        <f t="shared" si="10"/>
        <v>40.692</v>
      </c>
      <c r="S143" s="9"/>
      <c r="T143" s="8">
        <f t="shared" si="11"/>
        <v>40.692</v>
      </c>
    </row>
    <row r="144" spans="1:20" ht="53.25" customHeight="1">
      <c r="A144" s="2" t="s">
        <v>171</v>
      </c>
      <c r="B144" s="3" t="s">
        <v>5</v>
      </c>
      <c r="C144" s="3">
        <v>10</v>
      </c>
      <c r="D144" s="3" t="s">
        <v>21</v>
      </c>
      <c r="E144" s="1" t="s">
        <v>172</v>
      </c>
      <c r="F144" s="3"/>
      <c r="G144" s="8">
        <v>18</v>
      </c>
      <c r="H144" s="9">
        <f>H145</f>
        <v>0</v>
      </c>
      <c r="I144" s="8">
        <f t="shared" si="6"/>
        <v>18</v>
      </c>
      <c r="J144" s="9">
        <f>J145</f>
        <v>0</v>
      </c>
      <c r="K144" s="8">
        <f t="shared" si="7"/>
        <v>18</v>
      </c>
      <c r="L144" s="8">
        <v>18</v>
      </c>
      <c r="M144" s="9">
        <f>M145</f>
        <v>0</v>
      </c>
      <c r="N144" s="9">
        <f>N145</f>
        <v>0</v>
      </c>
      <c r="O144" s="8">
        <f t="shared" ref="O144:O210" si="12">K144+N144</f>
        <v>18</v>
      </c>
      <c r="P144" s="8">
        <f t="shared" si="9"/>
        <v>18</v>
      </c>
      <c r="Q144" s="9">
        <f>Q145</f>
        <v>0</v>
      </c>
      <c r="R144" s="8">
        <f t="shared" si="10"/>
        <v>18</v>
      </c>
      <c r="S144" s="9">
        <f>S145</f>
        <v>0</v>
      </c>
      <c r="T144" s="8">
        <f t="shared" ref="T144:T210" si="13">R144+S144</f>
        <v>18</v>
      </c>
    </row>
    <row r="145" spans="1:20" ht="54.75" customHeight="1">
      <c r="A145" s="2" t="s">
        <v>33</v>
      </c>
      <c r="B145" s="3" t="s">
        <v>5</v>
      </c>
      <c r="C145" s="3">
        <v>10</v>
      </c>
      <c r="D145" s="3" t="s">
        <v>21</v>
      </c>
      <c r="E145" s="1" t="s">
        <v>172</v>
      </c>
      <c r="F145" s="3">
        <v>200</v>
      </c>
      <c r="G145" s="8">
        <v>18</v>
      </c>
      <c r="H145" s="9"/>
      <c r="I145" s="8">
        <f t="shared" si="6"/>
        <v>18</v>
      </c>
      <c r="J145" s="9"/>
      <c r="K145" s="8">
        <f t="shared" ref="K145:K211" si="14">I145+J145</f>
        <v>18</v>
      </c>
      <c r="L145" s="8">
        <v>18</v>
      </c>
      <c r="M145" s="9"/>
      <c r="N145" s="9"/>
      <c r="O145" s="8">
        <f t="shared" si="12"/>
        <v>18</v>
      </c>
      <c r="P145" s="8">
        <f t="shared" si="9"/>
        <v>18</v>
      </c>
      <c r="Q145" s="9"/>
      <c r="R145" s="8">
        <f t="shared" ref="R145:R211" si="15">P145+Q145</f>
        <v>18</v>
      </c>
      <c r="S145" s="9"/>
      <c r="T145" s="8">
        <f t="shared" si="13"/>
        <v>18</v>
      </c>
    </row>
    <row r="146" spans="1:20" ht="48" customHeight="1">
      <c r="A146" s="10" t="s">
        <v>170</v>
      </c>
      <c r="B146" s="3" t="s">
        <v>5</v>
      </c>
      <c r="C146" s="3">
        <v>10</v>
      </c>
      <c r="D146" s="3" t="s">
        <v>21</v>
      </c>
      <c r="E146" s="1" t="s">
        <v>242</v>
      </c>
      <c r="F146" s="3"/>
      <c r="G146" s="8">
        <v>150.0488</v>
      </c>
      <c r="H146" s="9">
        <f>H147</f>
        <v>0</v>
      </c>
      <c r="I146" s="8">
        <f t="shared" si="6"/>
        <v>150.0488</v>
      </c>
      <c r="J146" s="9">
        <f>J147</f>
        <v>0</v>
      </c>
      <c r="K146" s="8">
        <f t="shared" si="14"/>
        <v>150.0488</v>
      </c>
      <c r="L146" s="8">
        <v>150.0488</v>
      </c>
      <c r="M146" s="9">
        <f>M147</f>
        <v>0</v>
      </c>
      <c r="N146" s="9">
        <f>N147</f>
        <v>0</v>
      </c>
      <c r="O146" s="8">
        <f t="shared" si="12"/>
        <v>150.0488</v>
      </c>
      <c r="P146" s="8">
        <f t="shared" si="9"/>
        <v>150.0488</v>
      </c>
      <c r="Q146" s="9">
        <f>Q147</f>
        <v>0</v>
      </c>
      <c r="R146" s="8">
        <f t="shared" si="15"/>
        <v>150.0488</v>
      </c>
      <c r="S146" s="9">
        <f>S147</f>
        <v>0</v>
      </c>
      <c r="T146" s="8">
        <f t="shared" si="13"/>
        <v>150.0488</v>
      </c>
    </row>
    <row r="147" spans="1:20" ht="39.75" customHeight="1">
      <c r="A147" s="2" t="s">
        <v>169</v>
      </c>
      <c r="B147" s="3" t="s">
        <v>5</v>
      </c>
      <c r="C147" s="3">
        <v>10</v>
      </c>
      <c r="D147" s="3" t="s">
        <v>21</v>
      </c>
      <c r="E147" s="1" t="s">
        <v>242</v>
      </c>
      <c r="F147" s="3">
        <v>300</v>
      </c>
      <c r="G147" s="8">
        <v>150.0488</v>
      </c>
      <c r="H147" s="9"/>
      <c r="I147" s="8">
        <f t="shared" ref="I147:I213" si="16">G147+H147</f>
        <v>150.0488</v>
      </c>
      <c r="J147" s="9"/>
      <c r="K147" s="8">
        <f t="shared" si="14"/>
        <v>150.0488</v>
      </c>
      <c r="L147" s="8">
        <v>150.0488</v>
      </c>
      <c r="M147" s="9"/>
      <c r="N147" s="9"/>
      <c r="O147" s="8">
        <f t="shared" si="12"/>
        <v>150.0488</v>
      </c>
      <c r="P147" s="8">
        <f t="shared" ref="P147:P213" si="17">L147+M147</f>
        <v>150.0488</v>
      </c>
      <c r="Q147" s="9"/>
      <c r="R147" s="8">
        <f t="shared" si="15"/>
        <v>150.0488</v>
      </c>
      <c r="S147" s="9"/>
      <c r="T147" s="8">
        <f t="shared" si="13"/>
        <v>150.0488</v>
      </c>
    </row>
    <row r="148" spans="1:20" ht="83.25" customHeight="1">
      <c r="A148" s="2" t="s">
        <v>280</v>
      </c>
      <c r="B148" s="3" t="s">
        <v>5</v>
      </c>
      <c r="C148" s="3">
        <v>10</v>
      </c>
      <c r="D148" s="3" t="s">
        <v>21</v>
      </c>
      <c r="E148" s="12" t="s">
        <v>281</v>
      </c>
      <c r="F148" s="3"/>
      <c r="G148" s="8">
        <v>0</v>
      </c>
      <c r="H148" s="9">
        <f>H149</f>
        <v>0</v>
      </c>
      <c r="I148" s="8">
        <f t="shared" si="16"/>
        <v>0</v>
      </c>
      <c r="J148" s="9">
        <f>J149</f>
        <v>0</v>
      </c>
      <c r="K148" s="8">
        <f t="shared" si="14"/>
        <v>0</v>
      </c>
      <c r="L148" s="8">
        <v>0</v>
      </c>
      <c r="M148" s="9">
        <f>M149</f>
        <v>0</v>
      </c>
      <c r="N148" s="9">
        <f>N149</f>
        <v>0</v>
      </c>
      <c r="O148" s="8">
        <f t="shared" si="12"/>
        <v>0</v>
      </c>
      <c r="P148" s="8">
        <f t="shared" si="17"/>
        <v>0</v>
      </c>
      <c r="Q148" s="9">
        <f>Q149</f>
        <v>0</v>
      </c>
      <c r="R148" s="8">
        <f t="shared" si="15"/>
        <v>0</v>
      </c>
      <c r="S148" s="9">
        <f>S149</f>
        <v>0</v>
      </c>
      <c r="T148" s="8">
        <f t="shared" si="13"/>
        <v>0</v>
      </c>
    </row>
    <row r="149" spans="1:20" ht="42.75" customHeight="1">
      <c r="A149" s="2" t="s">
        <v>33</v>
      </c>
      <c r="B149" s="3" t="s">
        <v>5</v>
      </c>
      <c r="C149" s="3">
        <v>10</v>
      </c>
      <c r="D149" s="3" t="s">
        <v>21</v>
      </c>
      <c r="E149" s="12" t="s">
        <v>281</v>
      </c>
      <c r="F149" s="3">
        <v>200</v>
      </c>
      <c r="G149" s="8">
        <v>0</v>
      </c>
      <c r="H149" s="9"/>
      <c r="I149" s="8">
        <f t="shared" si="16"/>
        <v>0</v>
      </c>
      <c r="J149" s="9"/>
      <c r="K149" s="8">
        <f t="shared" si="14"/>
        <v>0</v>
      </c>
      <c r="L149" s="8">
        <v>0</v>
      </c>
      <c r="M149" s="9"/>
      <c r="N149" s="9"/>
      <c r="O149" s="8">
        <f t="shared" si="12"/>
        <v>0</v>
      </c>
      <c r="P149" s="8">
        <f t="shared" si="17"/>
        <v>0</v>
      </c>
      <c r="Q149" s="9"/>
      <c r="R149" s="8">
        <f t="shared" si="15"/>
        <v>0</v>
      </c>
      <c r="S149" s="9"/>
      <c r="T149" s="8">
        <f t="shared" si="13"/>
        <v>0</v>
      </c>
    </row>
    <row r="150" spans="1:20" ht="173.25" customHeight="1">
      <c r="A150" s="2" t="s">
        <v>324</v>
      </c>
      <c r="B150" s="3" t="s">
        <v>5</v>
      </c>
      <c r="C150" s="3">
        <v>10</v>
      </c>
      <c r="D150" s="3" t="s">
        <v>21</v>
      </c>
      <c r="E150" s="12" t="s">
        <v>325</v>
      </c>
      <c r="F150" s="3"/>
      <c r="G150" s="8"/>
      <c r="H150" s="9"/>
      <c r="I150" s="8"/>
      <c r="J150" s="9"/>
      <c r="K150" s="8">
        <f t="shared" si="14"/>
        <v>0</v>
      </c>
      <c r="L150" s="8"/>
      <c r="M150" s="9"/>
      <c r="N150" s="9">
        <f>N151</f>
        <v>0</v>
      </c>
      <c r="O150" s="8">
        <f t="shared" si="12"/>
        <v>0</v>
      </c>
      <c r="P150" s="8"/>
      <c r="Q150" s="9"/>
      <c r="R150" s="8">
        <f t="shared" si="15"/>
        <v>0</v>
      </c>
      <c r="S150" s="9">
        <f>S151</f>
        <v>0</v>
      </c>
      <c r="T150" s="8">
        <f t="shared" si="13"/>
        <v>0</v>
      </c>
    </row>
    <row r="151" spans="1:20" ht="42.75" customHeight="1">
      <c r="A151" s="2" t="s">
        <v>33</v>
      </c>
      <c r="B151" s="3" t="s">
        <v>5</v>
      </c>
      <c r="C151" s="3">
        <v>10</v>
      </c>
      <c r="D151" s="3" t="s">
        <v>21</v>
      </c>
      <c r="E151" s="12" t="s">
        <v>325</v>
      </c>
      <c r="F151" s="3">
        <v>200</v>
      </c>
      <c r="G151" s="8"/>
      <c r="H151" s="9"/>
      <c r="I151" s="8"/>
      <c r="J151" s="9"/>
      <c r="K151" s="8">
        <f t="shared" si="14"/>
        <v>0</v>
      </c>
      <c r="L151" s="8"/>
      <c r="M151" s="9"/>
      <c r="N151" s="9"/>
      <c r="O151" s="8">
        <f t="shared" si="12"/>
        <v>0</v>
      </c>
      <c r="P151" s="8"/>
      <c r="Q151" s="9"/>
      <c r="R151" s="8">
        <f t="shared" si="15"/>
        <v>0</v>
      </c>
      <c r="S151" s="9"/>
      <c r="T151" s="8">
        <f t="shared" si="13"/>
        <v>0</v>
      </c>
    </row>
    <row r="152" spans="1:20" ht="60.75" customHeight="1">
      <c r="A152" s="10" t="s">
        <v>168</v>
      </c>
      <c r="B152" s="3" t="s">
        <v>5</v>
      </c>
      <c r="C152" s="3">
        <v>10</v>
      </c>
      <c r="D152" s="3" t="s">
        <v>21</v>
      </c>
      <c r="E152" s="1" t="s">
        <v>204</v>
      </c>
      <c r="F152" s="3"/>
      <c r="G152" s="8">
        <v>168.45840000000001</v>
      </c>
      <c r="H152" s="9">
        <f>H153</f>
        <v>0</v>
      </c>
      <c r="I152" s="8">
        <f t="shared" si="16"/>
        <v>168.45840000000001</v>
      </c>
      <c r="J152" s="9">
        <f>J153</f>
        <v>0</v>
      </c>
      <c r="K152" s="8">
        <f t="shared" si="14"/>
        <v>168.45840000000001</v>
      </c>
      <c r="L152" s="8">
        <v>168.45840000000001</v>
      </c>
      <c r="M152" s="9">
        <f>M153</f>
        <v>0</v>
      </c>
      <c r="N152" s="9">
        <f>N153</f>
        <v>0</v>
      </c>
      <c r="O152" s="8">
        <f t="shared" si="12"/>
        <v>168.45840000000001</v>
      </c>
      <c r="P152" s="8">
        <f t="shared" si="17"/>
        <v>168.45840000000001</v>
      </c>
      <c r="Q152" s="9">
        <f>Q153</f>
        <v>0</v>
      </c>
      <c r="R152" s="8">
        <f t="shared" si="15"/>
        <v>168.45840000000001</v>
      </c>
      <c r="S152" s="9">
        <f>S153</f>
        <v>0</v>
      </c>
      <c r="T152" s="8">
        <f t="shared" si="13"/>
        <v>168.45840000000001</v>
      </c>
    </row>
    <row r="153" spans="1:20" ht="38.25" customHeight="1">
      <c r="A153" s="2" t="s">
        <v>169</v>
      </c>
      <c r="B153" s="3" t="s">
        <v>5</v>
      </c>
      <c r="C153" s="3">
        <v>10</v>
      </c>
      <c r="D153" s="3" t="s">
        <v>21</v>
      </c>
      <c r="E153" s="1" t="s">
        <v>204</v>
      </c>
      <c r="F153" s="3">
        <v>300</v>
      </c>
      <c r="G153" s="8">
        <v>168.45840000000001</v>
      </c>
      <c r="H153" s="9"/>
      <c r="I153" s="8">
        <f t="shared" si="16"/>
        <v>168.45840000000001</v>
      </c>
      <c r="J153" s="9"/>
      <c r="K153" s="8">
        <f t="shared" si="14"/>
        <v>168.45840000000001</v>
      </c>
      <c r="L153" s="8">
        <v>168.45840000000001</v>
      </c>
      <c r="M153" s="9"/>
      <c r="N153" s="9"/>
      <c r="O153" s="8">
        <f t="shared" si="12"/>
        <v>168.45840000000001</v>
      </c>
      <c r="P153" s="8">
        <f t="shared" si="17"/>
        <v>168.45840000000001</v>
      </c>
      <c r="Q153" s="9"/>
      <c r="R153" s="8">
        <f t="shared" si="15"/>
        <v>168.45840000000001</v>
      </c>
      <c r="S153" s="9"/>
      <c r="T153" s="8">
        <f t="shared" si="13"/>
        <v>168.45840000000001</v>
      </c>
    </row>
    <row r="154" spans="1:20" ht="71.25" customHeight="1">
      <c r="A154" s="10" t="s">
        <v>166</v>
      </c>
      <c r="B154" s="3" t="s">
        <v>5</v>
      </c>
      <c r="C154" s="3">
        <v>10</v>
      </c>
      <c r="D154" s="3" t="s">
        <v>22</v>
      </c>
      <c r="E154" s="12" t="s">
        <v>167</v>
      </c>
      <c r="F154" s="3"/>
      <c r="G154" s="8">
        <v>2146.9139999999998</v>
      </c>
      <c r="H154" s="9">
        <f>H155</f>
        <v>0</v>
      </c>
      <c r="I154" s="8">
        <f t="shared" si="16"/>
        <v>2146.9139999999998</v>
      </c>
      <c r="J154" s="9">
        <f>J155</f>
        <v>0</v>
      </c>
      <c r="K154" s="8">
        <f t="shared" si="14"/>
        <v>2146.9139999999998</v>
      </c>
      <c r="L154" s="8">
        <v>2146.9139999999998</v>
      </c>
      <c r="M154" s="9">
        <f>M155</f>
        <v>0</v>
      </c>
      <c r="N154" s="9">
        <f>N155</f>
        <v>0</v>
      </c>
      <c r="O154" s="8">
        <f t="shared" si="12"/>
        <v>2146.9139999999998</v>
      </c>
      <c r="P154" s="8">
        <f t="shared" si="17"/>
        <v>2146.9139999999998</v>
      </c>
      <c r="Q154" s="9">
        <f>Q155</f>
        <v>0</v>
      </c>
      <c r="R154" s="8">
        <f t="shared" si="15"/>
        <v>2146.9139999999998</v>
      </c>
      <c r="S154" s="9">
        <f>S155</f>
        <v>0</v>
      </c>
      <c r="T154" s="8">
        <f t="shared" si="13"/>
        <v>2146.9139999999998</v>
      </c>
    </row>
    <row r="155" spans="1:20" ht="50.25" customHeight="1">
      <c r="A155" s="2" t="s">
        <v>193</v>
      </c>
      <c r="B155" s="3" t="s">
        <v>5</v>
      </c>
      <c r="C155" s="3">
        <v>10</v>
      </c>
      <c r="D155" s="3" t="s">
        <v>22</v>
      </c>
      <c r="E155" s="12" t="s">
        <v>167</v>
      </c>
      <c r="F155" s="3">
        <v>400</v>
      </c>
      <c r="G155" s="8">
        <v>2146.9139999999998</v>
      </c>
      <c r="H155" s="9"/>
      <c r="I155" s="8">
        <f t="shared" si="16"/>
        <v>2146.9139999999998</v>
      </c>
      <c r="J155" s="9"/>
      <c r="K155" s="8">
        <f t="shared" si="14"/>
        <v>2146.9139999999998</v>
      </c>
      <c r="L155" s="8">
        <v>2146.9139999999998</v>
      </c>
      <c r="M155" s="9"/>
      <c r="N155" s="9"/>
      <c r="O155" s="8">
        <f t="shared" si="12"/>
        <v>2146.9139999999998</v>
      </c>
      <c r="P155" s="8">
        <f t="shared" si="17"/>
        <v>2146.9139999999998</v>
      </c>
      <c r="Q155" s="9"/>
      <c r="R155" s="8">
        <f t="shared" si="15"/>
        <v>2146.9139999999998</v>
      </c>
      <c r="S155" s="9"/>
      <c r="T155" s="8">
        <f t="shared" si="13"/>
        <v>2146.9139999999998</v>
      </c>
    </row>
    <row r="156" spans="1:20" ht="45.75" customHeight="1">
      <c r="A156" s="10" t="s">
        <v>164</v>
      </c>
      <c r="B156" s="3" t="s">
        <v>5</v>
      </c>
      <c r="C156" s="3">
        <v>10</v>
      </c>
      <c r="D156" s="3" t="s">
        <v>29</v>
      </c>
      <c r="E156" s="12" t="s">
        <v>165</v>
      </c>
      <c r="F156" s="3"/>
      <c r="G156" s="8">
        <v>384.17060000000004</v>
      </c>
      <c r="H156" s="9">
        <f>H157</f>
        <v>0</v>
      </c>
      <c r="I156" s="8">
        <f t="shared" si="16"/>
        <v>384.17060000000004</v>
      </c>
      <c r="J156" s="9">
        <f>J157</f>
        <v>0</v>
      </c>
      <c r="K156" s="8">
        <f t="shared" si="14"/>
        <v>384.17060000000004</v>
      </c>
      <c r="L156" s="8">
        <v>384.17060000000004</v>
      </c>
      <c r="M156" s="9">
        <f>M157</f>
        <v>0</v>
      </c>
      <c r="N156" s="9">
        <f>N157</f>
        <v>0</v>
      </c>
      <c r="O156" s="8">
        <f t="shared" si="12"/>
        <v>384.17060000000004</v>
      </c>
      <c r="P156" s="8">
        <f t="shared" si="17"/>
        <v>384.17060000000004</v>
      </c>
      <c r="Q156" s="9">
        <f>Q157</f>
        <v>0</v>
      </c>
      <c r="R156" s="8">
        <f t="shared" si="15"/>
        <v>384.17060000000004</v>
      </c>
      <c r="S156" s="9">
        <f>S157</f>
        <v>0</v>
      </c>
      <c r="T156" s="8">
        <f t="shared" si="13"/>
        <v>384.17060000000004</v>
      </c>
    </row>
    <row r="157" spans="1:20" ht="56.25" customHeight="1">
      <c r="A157" s="2" t="s">
        <v>72</v>
      </c>
      <c r="B157" s="3" t="s">
        <v>5</v>
      </c>
      <c r="C157" s="3">
        <v>10</v>
      </c>
      <c r="D157" s="3" t="s">
        <v>29</v>
      </c>
      <c r="E157" s="12" t="s">
        <v>165</v>
      </c>
      <c r="F157" s="3">
        <v>600</v>
      </c>
      <c r="G157" s="8">
        <v>384.17060000000004</v>
      </c>
      <c r="H157" s="9"/>
      <c r="I157" s="8">
        <f t="shared" si="16"/>
        <v>384.17060000000004</v>
      </c>
      <c r="J157" s="9"/>
      <c r="K157" s="8">
        <f t="shared" si="14"/>
        <v>384.17060000000004</v>
      </c>
      <c r="L157" s="8">
        <v>384.17060000000004</v>
      </c>
      <c r="M157" s="9"/>
      <c r="N157" s="9"/>
      <c r="O157" s="8">
        <f t="shared" si="12"/>
        <v>384.17060000000004</v>
      </c>
      <c r="P157" s="8">
        <f t="shared" si="17"/>
        <v>384.17060000000004</v>
      </c>
      <c r="Q157" s="9"/>
      <c r="R157" s="8">
        <f t="shared" si="15"/>
        <v>384.17060000000004</v>
      </c>
      <c r="S157" s="9"/>
      <c r="T157" s="8">
        <f t="shared" si="13"/>
        <v>384.17060000000004</v>
      </c>
    </row>
    <row r="158" spans="1:20" ht="42" customHeight="1">
      <c r="A158" s="6" t="s">
        <v>6</v>
      </c>
      <c r="B158" s="7" t="s">
        <v>3</v>
      </c>
      <c r="C158" s="7"/>
      <c r="D158" s="7"/>
      <c r="E158" s="7"/>
      <c r="F158" s="7"/>
      <c r="G158" s="8">
        <v>4996.2610000000013</v>
      </c>
      <c r="H158" s="9">
        <f>H159</f>
        <v>0</v>
      </c>
      <c r="I158" s="8">
        <f t="shared" si="16"/>
        <v>4996.2610000000013</v>
      </c>
      <c r="J158" s="9">
        <f>J159</f>
        <v>0</v>
      </c>
      <c r="K158" s="8">
        <f t="shared" si="14"/>
        <v>4996.2610000000013</v>
      </c>
      <c r="L158" s="8">
        <v>4996.2610000000013</v>
      </c>
      <c r="M158" s="9">
        <f>M159</f>
        <v>0</v>
      </c>
      <c r="N158" s="9">
        <f>N159</f>
        <v>0</v>
      </c>
      <c r="O158" s="8">
        <f t="shared" si="12"/>
        <v>4996.2610000000013</v>
      </c>
      <c r="P158" s="8">
        <f t="shared" si="17"/>
        <v>4996.2610000000013</v>
      </c>
      <c r="Q158" s="9">
        <f>Q159</f>
        <v>0</v>
      </c>
      <c r="R158" s="8">
        <f t="shared" si="15"/>
        <v>4996.2610000000013</v>
      </c>
      <c r="S158" s="9">
        <f>S159</f>
        <v>0</v>
      </c>
      <c r="T158" s="8">
        <f t="shared" si="13"/>
        <v>4996.2610000000013</v>
      </c>
    </row>
    <row r="159" spans="1:20" ht="35.25" customHeight="1">
      <c r="A159" s="2" t="s">
        <v>12</v>
      </c>
      <c r="B159" s="3" t="s">
        <v>3</v>
      </c>
      <c r="C159" s="3"/>
      <c r="D159" s="3"/>
      <c r="E159" s="3"/>
      <c r="F159" s="3"/>
      <c r="G159" s="8">
        <v>4996.2610000000013</v>
      </c>
      <c r="H159" s="9">
        <f>H160+H164+H168+H166</f>
        <v>0</v>
      </c>
      <c r="I159" s="8">
        <f t="shared" si="16"/>
        <v>4996.2610000000013</v>
      </c>
      <c r="J159" s="9">
        <f>J160+J164+J168+J166</f>
        <v>0</v>
      </c>
      <c r="K159" s="8">
        <f t="shared" si="14"/>
        <v>4996.2610000000013</v>
      </c>
      <c r="L159" s="8">
        <v>4996.2610000000013</v>
      </c>
      <c r="M159" s="9">
        <f>M160+M164+M168+M166</f>
        <v>0</v>
      </c>
      <c r="N159" s="9">
        <f>N160+N164+N168+N166</f>
        <v>0</v>
      </c>
      <c r="O159" s="8">
        <f t="shared" si="12"/>
        <v>4996.2610000000013</v>
      </c>
      <c r="P159" s="8">
        <f t="shared" si="17"/>
        <v>4996.2610000000013</v>
      </c>
      <c r="Q159" s="9">
        <f>Q160+Q164+Q168+Q166</f>
        <v>0</v>
      </c>
      <c r="R159" s="8">
        <f t="shared" si="15"/>
        <v>4996.2610000000013</v>
      </c>
      <c r="S159" s="9">
        <f>S160+S164+S168+S166</f>
        <v>0</v>
      </c>
      <c r="T159" s="8">
        <f t="shared" si="13"/>
        <v>4996.2610000000013</v>
      </c>
    </row>
    <row r="160" spans="1:20" ht="50.25" customHeight="1">
      <c r="A160" s="2" t="s">
        <v>32</v>
      </c>
      <c r="B160" s="3" t="s">
        <v>3</v>
      </c>
      <c r="C160" s="3" t="s">
        <v>20</v>
      </c>
      <c r="D160" s="3" t="s">
        <v>29</v>
      </c>
      <c r="E160" s="1" t="s">
        <v>35</v>
      </c>
      <c r="F160" s="3"/>
      <c r="G160" s="8">
        <v>4377.7740000000003</v>
      </c>
      <c r="H160" s="9">
        <f>H161+H162+H163</f>
        <v>0</v>
      </c>
      <c r="I160" s="8">
        <f t="shared" si="16"/>
        <v>4377.7740000000003</v>
      </c>
      <c r="J160" s="9">
        <f>J161+J162+J163</f>
        <v>0</v>
      </c>
      <c r="K160" s="8">
        <f t="shared" si="14"/>
        <v>4377.7740000000003</v>
      </c>
      <c r="L160" s="8">
        <v>4377.7740000000003</v>
      </c>
      <c r="M160" s="9">
        <f>M161+M162+M163</f>
        <v>0</v>
      </c>
      <c r="N160" s="9">
        <f>N161+N162+N163</f>
        <v>0</v>
      </c>
      <c r="O160" s="8">
        <f t="shared" si="12"/>
        <v>4377.7740000000003</v>
      </c>
      <c r="P160" s="8">
        <f t="shared" si="17"/>
        <v>4377.7740000000003</v>
      </c>
      <c r="Q160" s="9">
        <f>Q161+Q162+Q163</f>
        <v>0</v>
      </c>
      <c r="R160" s="8">
        <f t="shared" si="15"/>
        <v>4377.7740000000003</v>
      </c>
      <c r="S160" s="9">
        <f>S161+S162+S163</f>
        <v>0</v>
      </c>
      <c r="T160" s="8">
        <f t="shared" si="13"/>
        <v>4377.7740000000003</v>
      </c>
    </row>
    <row r="161" spans="1:20" ht="89.25" customHeight="1">
      <c r="A161" s="2" t="s">
        <v>102</v>
      </c>
      <c r="B161" s="3" t="s">
        <v>3</v>
      </c>
      <c r="C161" s="3" t="s">
        <v>20</v>
      </c>
      <c r="D161" s="3" t="s">
        <v>29</v>
      </c>
      <c r="E161" s="1" t="s">
        <v>35</v>
      </c>
      <c r="F161" s="3">
        <v>100</v>
      </c>
      <c r="G161" s="8">
        <v>4377.7739999999994</v>
      </c>
      <c r="H161" s="9"/>
      <c r="I161" s="8">
        <f t="shared" si="16"/>
        <v>4377.7739999999994</v>
      </c>
      <c r="J161" s="9"/>
      <c r="K161" s="8">
        <f t="shared" si="14"/>
        <v>4377.7739999999994</v>
      </c>
      <c r="L161" s="8">
        <v>4377.7739999999994</v>
      </c>
      <c r="M161" s="9"/>
      <c r="N161" s="9"/>
      <c r="O161" s="8">
        <f t="shared" si="12"/>
        <v>4377.7739999999994</v>
      </c>
      <c r="P161" s="8">
        <f t="shared" si="17"/>
        <v>4377.7739999999994</v>
      </c>
      <c r="Q161" s="9"/>
      <c r="R161" s="8">
        <f t="shared" si="15"/>
        <v>4377.7739999999994</v>
      </c>
      <c r="S161" s="9"/>
      <c r="T161" s="8">
        <f t="shared" si="13"/>
        <v>4377.7739999999994</v>
      </c>
    </row>
    <row r="162" spans="1:20" ht="52.5" customHeight="1">
      <c r="A162" s="2" t="s">
        <v>33</v>
      </c>
      <c r="B162" s="3" t="s">
        <v>3</v>
      </c>
      <c r="C162" s="3" t="s">
        <v>20</v>
      </c>
      <c r="D162" s="3" t="s">
        <v>29</v>
      </c>
      <c r="E162" s="1" t="s">
        <v>35</v>
      </c>
      <c r="F162" s="3">
        <v>200</v>
      </c>
      <c r="G162" s="8">
        <v>0</v>
      </c>
      <c r="H162" s="9"/>
      <c r="I162" s="8">
        <f t="shared" si="16"/>
        <v>0</v>
      </c>
      <c r="J162" s="9"/>
      <c r="K162" s="8">
        <f t="shared" si="14"/>
        <v>0</v>
      </c>
      <c r="L162" s="8">
        <v>0</v>
      </c>
      <c r="M162" s="9"/>
      <c r="N162" s="9"/>
      <c r="O162" s="8">
        <f t="shared" si="12"/>
        <v>0</v>
      </c>
      <c r="P162" s="8">
        <f t="shared" si="17"/>
        <v>0</v>
      </c>
      <c r="Q162" s="9"/>
      <c r="R162" s="8">
        <f t="shared" si="15"/>
        <v>0</v>
      </c>
      <c r="S162" s="9"/>
      <c r="T162" s="8">
        <f t="shared" si="13"/>
        <v>0</v>
      </c>
    </row>
    <row r="163" spans="1:20" ht="47.25" customHeight="1">
      <c r="A163" s="2" t="s">
        <v>34</v>
      </c>
      <c r="B163" s="3" t="s">
        <v>3</v>
      </c>
      <c r="C163" s="3" t="s">
        <v>20</v>
      </c>
      <c r="D163" s="3" t="s">
        <v>29</v>
      </c>
      <c r="E163" s="1" t="s">
        <v>35</v>
      </c>
      <c r="F163" s="3">
        <v>800</v>
      </c>
      <c r="G163" s="8">
        <v>0</v>
      </c>
      <c r="H163" s="9"/>
      <c r="I163" s="8">
        <f t="shared" si="16"/>
        <v>0</v>
      </c>
      <c r="J163" s="9"/>
      <c r="K163" s="8">
        <f t="shared" si="14"/>
        <v>0</v>
      </c>
      <c r="L163" s="8">
        <v>0</v>
      </c>
      <c r="M163" s="9"/>
      <c r="N163" s="9"/>
      <c r="O163" s="8">
        <f t="shared" si="12"/>
        <v>0</v>
      </c>
      <c r="P163" s="8">
        <f t="shared" si="17"/>
        <v>0</v>
      </c>
      <c r="Q163" s="9"/>
      <c r="R163" s="8">
        <f t="shared" si="15"/>
        <v>0</v>
      </c>
      <c r="S163" s="9"/>
      <c r="T163" s="8">
        <f t="shared" si="13"/>
        <v>0</v>
      </c>
    </row>
    <row r="164" spans="1:20" ht="42" customHeight="1">
      <c r="A164" s="10" t="s">
        <v>60</v>
      </c>
      <c r="B164" s="3" t="s">
        <v>3</v>
      </c>
      <c r="C164" s="3" t="s">
        <v>20</v>
      </c>
      <c r="D164" s="3">
        <v>11</v>
      </c>
      <c r="E164" s="1" t="s">
        <v>61</v>
      </c>
      <c r="F164" s="3"/>
      <c r="G164" s="8">
        <v>500</v>
      </c>
      <c r="H164" s="9">
        <f>H165</f>
        <v>0</v>
      </c>
      <c r="I164" s="8">
        <f t="shared" si="16"/>
        <v>500</v>
      </c>
      <c r="J164" s="9">
        <f>J165</f>
        <v>0</v>
      </c>
      <c r="K164" s="8">
        <f t="shared" si="14"/>
        <v>500</v>
      </c>
      <c r="L164" s="8">
        <v>500</v>
      </c>
      <c r="M164" s="9">
        <f>M165</f>
        <v>0</v>
      </c>
      <c r="N164" s="9">
        <f>N165</f>
        <v>0</v>
      </c>
      <c r="O164" s="8">
        <f t="shared" si="12"/>
        <v>500</v>
      </c>
      <c r="P164" s="8">
        <f t="shared" si="17"/>
        <v>500</v>
      </c>
      <c r="Q164" s="9">
        <f>Q165</f>
        <v>0</v>
      </c>
      <c r="R164" s="8">
        <f t="shared" si="15"/>
        <v>500</v>
      </c>
      <c r="S164" s="9">
        <f>S165</f>
        <v>0</v>
      </c>
      <c r="T164" s="8">
        <f t="shared" si="13"/>
        <v>500</v>
      </c>
    </row>
    <row r="165" spans="1:20" ht="36" customHeight="1">
      <c r="A165" s="2" t="s">
        <v>34</v>
      </c>
      <c r="B165" s="3" t="s">
        <v>3</v>
      </c>
      <c r="C165" s="3" t="s">
        <v>20</v>
      </c>
      <c r="D165" s="3">
        <v>11</v>
      </c>
      <c r="E165" s="1" t="s">
        <v>61</v>
      </c>
      <c r="F165" s="3">
        <v>800</v>
      </c>
      <c r="G165" s="8">
        <v>500</v>
      </c>
      <c r="H165" s="9"/>
      <c r="I165" s="8">
        <f t="shared" si="16"/>
        <v>500</v>
      </c>
      <c r="J165" s="9"/>
      <c r="K165" s="8">
        <f t="shared" si="14"/>
        <v>500</v>
      </c>
      <c r="L165" s="8">
        <v>500</v>
      </c>
      <c r="M165" s="9"/>
      <c r="N165" s="9"/>
      <c r="O165" s="8">
        <f t="shared" si="12"/>
        <v>500</v>
      </c>
      <c r="P165" s="8">
        <f t="shared" si="17"/>
        <v>500</v>
      </c>
      <c r="Q165" s="9"/>
      <c r="R165" s="8">
        <f t="shared" si="15"/>
        <v>500</v>
      </c>
      <c r="S165" s="9"/>
      <c r="T165" s="8">
        <f t="shared" si="13"/>
        <v>500</v>
      </c>
    </row>
    <row r="166" spans="1:20" ht="138" customHeight="1">
      <c r="A166" s="4" t="s">
        <v>295</v>
      </c>
      <c r="B166" s="3" t="s">
        <v>3</v>
      </c>
      <c r="C166" s="3" t="s">
        <v>20</v>
      </c>
      <c r="D166" s="3">
        <v>13</v>
      </c>
      <c r="E166" s="1" t="s">
        <v>294</v>
      </c>
      <c r="F166" s="3"/>
      <c r="G166" s="8">
        <v>0</v>
      </c>
      <c r="H166" s="9">
        <f>H167</f>
        <v>0</v>
      </c>
      <c r="I166" s="8">
        <f t="shared" si="16"/>
        <v>0</v>
      </c>
      <c r="J166" s="9">
        <f>J167</f>
        <v>0</v>
      </c>
      <c r="K166" s="8">
        <f t="shared" si="14"/>
        <v>0</v>
      </c>
      <c r="L166" s="8">
        <v>0</v>
      </c>
      <c r="M166" s="9">
        <f>M167</f>
        <v>0</v>
      </c>
      <c r="N166" s="9">
        <f>N167</f>
        <v>0</v>
      </c>
      <c r="O166" s="8">
        <f t="shared" si="12"/>
        <v>0</v>
      </c>
      <c r="P166" s="8">
        <f t="shared" si="17"/>
        <v>0</v>
      </c>
      <c r="Q166" s="9">
        <f>Q167</f>
        <v>0</v>
      </c>
      <c r="R166" s="8">
        <f t="shared" si="15"/>
        <v>0</v>
      </c>
      <c r="S166" s="9">
        <f>S167</f>
        <v>0</v>
      </c>
      <c r="T166" s="8">
        <f t="shared" si="13"/>
        <v>0</v>
      </c>
    </row>
    <row r="167" spans="1:20" ht="36" customHeight="1">
      <c r="A167" s="4" t="s">
        <v>59</v>
      </c>
      <c r="B167" s="3" t="s">
        <v>3</v>
      </c>
      <c r="C167" s="3" t="s">
        <v>20</v>
      </c>
      <c r="D167" s="3">
        <v>13</v>
      </c>
      <c r="E167" s="1" t="s">
        <v>294</v>
      </c>
      <c r="F167" s="3">
        <v>800</v>
      </c>
      <c r="G167" s="8">
        <v>0</v>
      </c>
      <c r="H167" s="9"/>
      <c r="I167" s="8">
        <f t="shared" si="16"/>
        <v>0</v>
      </c>
      <c r="J167" s="9"/>
      <c r="K167" s="8">
        <f t="shared" si="14"/>
        <v>0</v>
      </c>
      <c r="L167" s="8">
        <v>0</v>
      </c>
      <c r="M167" s="9"/>
      <c r="N167" s="9"/>
      <c r="O167" s="8">
        <f t="shared" si="12"/>
        <v>0</v>
      </c>
      <c r="P167" s="8">
        <f t="shared" si="17"/>
        <v>0</v>
      </c>
      <c r="Q167" s="9"/>
      <c r="R167" s="8">
        <f t="shared" si="15"/>
        <v>0</v>
      </c>
      <c r="S167" s="9"/>
      <c r="T167" s="8">
        <f t="shared" si="13"/>
        <v>0</v>
      </c>
    </row>
    <row r="168" spans="1:20" ht="23.25" customHeight="1">
      <c r="A168" s="10" t="s">
        <v>55</v>
      </c>
      <c r="B168" s="3" t="s">
        <v>3</v>
      </c>
      <c r="C168" s="3" t="s">
        <v>22</v>
      </c>
      <c r="D168" s="3">
        <v>10</v>
      </c>
      <c r="E168" s="1" t="s">
        <v>56</v>
      </c>
      <c r="F168" s="3"/>
      <c r="G168" s="8">
        <v>118.48700000000001</v>
      </c>
      <c r="H168" s="9">
        <f>H169</f>
        <v>0</v>
      </c>
      <c r="I168" s="8">
        <f t="shared" si="16"/>
        <v>118.48700000000001</v>
      </c>
      <c r="J168" s="9">
        <f>J169</f>
        <v>0</v>
      </c>
      <c r="K168" s="8">
        <f t="shared" si="14"/>
        <v>118.48700000000001</v>
      </c>
      <c r="L168" s="8">
        <v>118.48700000000001</v>
      </c>
      <c r="M168" s="9">
        <f>M169</f>
        <v>0</v>
      </c>
      <c r="N168" s="9">
        <f>N169</f>
        <v>0</v>
      </c>
      <c r="O168" s="8">
        <f t="shared" si="12"/>
        <v>118.48700000000001</v>
      </c>
      <c r="P168" s="8">
        <f t="shared" si="17"/>
        <v>118.48700000000001</v>
      </c>
      <c r="Q168" s="9">
        <f>Q169</f>
        <v>0</v>
      </c>
      <c r="R168" s="8">
        <f t="shared" si="15"/>
        <v>118.48700000000001</v>
      </c>
      <c r="S168" s="9">
        <f>S169</f>
        <v>0</v>
      </c>
      <c r="T168" s="8">
        <f t="shared" si="13"/>
        <v>118.48700000000001</v>
      </c>
    </row>
    <row r="169" spans="1:20" ht="48" customHeight="1">
      <c r="A169" s="2" t="s">
        <v>33</v>
      </c>
      <c r="B169" s="3" t="s">
        <v>3</v>
      </c>
      <c r="C169" s="3" t="s">
        <v>22</v>
      </c>
      <c r="D169" s="3">
        <v>10</v>
      </c>
      <c r="E169" s="1" t="s">
        <v>56</v>
      </c>
      <c r="F169" s="3">
        <v>200</v>
      </c>
      <c r="G169" s="8">
        <v>118.48700000000001</v>
      </c>
      <c r="H169" s="9"/>
      <c r="I169" s="8">
        <f t="shared" si="16"/>
        <v>118.48700000000001</v>
      </c>
      <c r="J169" s="9"/>
      <c r="K169" s="8">
        <f t="shared" si="14"/>
        <v>118.48700000000001</v>
      </c>
      <c r="L169" s="8">
        <v>118.48700000000001</v>
      </c>
      <c r="M169" s="9"/>
      <c r="N169" s="9"/>
      <c r="O169" s="8">
        <f t="shared" si="12"/>
        <v>118.48700000000001</v>
      </c>
      <c r="P169" s="8">
        <f t="shared" si="17"/>
        <v>118.48700000000001</v>
      </c>
      <c r="Q169" s="9"/>
      <c r="R169" s="8">
        <f t="shared" si="15"/>
        <v>118.48700000000001</v>
      </c>
      <c r="S169" s="9"/>
      <c r="T169" s="8">
        <f t="shared" si="13"/>
        <v>118.48700000000001</v>
      </c>
    </row>
    <row r="170" spans="1:20" ht="63.75" customHeight="1">
      <c r="A170" s="6" t="s">
        <v>16</v>
      </c>
      <c r="B170" s="7" t="s">
        <v>11</v>
      </c>
      <c r="C170" s="3"/>
      <c r="D170" s="3"/>
      <c r="E170" s="3"/>
      <c r="F170" s="3"/>
      <c r="G170" s="8">
        <v>7727.68905</v>
      </c>
      <c r="H170" s="9">
        <f>H171</f>
        <v>0</v>
      </c>
      <c r="I170" s="8">
        <f t="shared" si="16"/>
        <v>7727.68905</v>
      </c>
      <c r="J170" s="9">
        <f>J171</f>
        <v>0</v>
      </c>
      <c r="K170" s="8">
        <f t="shared" si="14"/>
        <v>7727.68905</v>
      </c>
      <c r="L170" s="8">
        <v>5298.99784</v>
      </c>
      <c r="M170" s="9">
        <f>M171</f>
        <v>-227.62433999999999</v>
      </c>
      <c r="N170" s="9">
        <f>N171</f>
        <v>-396.1</v>
      </c>
      <c r="O170" s="8">
        <f t="shared" si="12"/>
        <v>7331.5890499999996</v>
      </c>
      <c r="P170" s="8">
        <f t="shared" si="17"/>
        <v>5071.3734999999997</v>
      </c>
      <c r="Q170" s="9">
        <f>Q171</f>
        <v>0</v>
      </c>
      <c r="R170" s="8">
        <f t="shared" si="15"/>
        <v>5071.3734999999997</v>
      </c>
      <c r="S170" s="9">
        <f>S171</f>
        <v>-396.1</v>
      </c>
      <c r="T170" s="8">
        <f t="shared" si="13"/>
        <v>4675.2734999999993</v>
      </c>
    </row>
    <row r="171" spans="1:20" ht="35.25" customHeight="1">
      <c r="A171" s="2" t="s">
        <v>12</v>
      </c>
      <c r="B171" s="3" t="s">
        <v>11</v>
      </c>
      <c r="C171" s="3"/>
      <c r="D171" s="3"/>
      <c r="E171" s="3"/>
      <c r="F171" s="3"/>
      <c r="G171" s="8">
        <v>7727.68905</v>
      </c>
      <c r="H171" s="9">
        <f>H172+H177+H179+H181+H184+H186+H188+H190</f>
        <v>0</v>
      </c>
      <c r="I171" s="8">
        <f t="shared" si="16"/>
        <v>7727.68905</v>
      </c>
      <c r="J171" s="9">
        <f>J172+J177+J179+J181+J184+J186+J188+J190</f>
        <v>0</v>
      </c>
      <c r="K171" s="8">
        <f t="shared" si="14"/>
        <v>7727.68905</v>
      </c>
      <c r="L171" s="8">
        <v>5298.99784</v>
      </c>
      <c r="M171" s="9">
        <f>M172+M177+M179+M181+M184+M186+M188+M190</f>
        <v>-227.62433999999999</v>
      </c>
      <c r="N171" s="9">
        <f>N172+N177+N179+N181+N184+N186+N188+N190</f>
        <v>-396.1</v>
      </c>
      <c r="O171" s="8">
        <f t="shared" si="12"/>
        <v>7331.5890499999996</v>
      </c>
      <c r="P171" s="8">
        <f t="shared" si="17"/>
        <v>5071.3734999999997</v>
      </c>
      <c r="Q171" s="9">
        <f>Q172+Q177+Q179+Q181+Q184+Q186+Q188+Q190</f>
        <v>0</v>
      </c>
      <c r="R171" s="8">
        <f t="shared" si="15"/>
        <v>5071.3734999999997</v>
      </c>
      <c r="S171" s="9">
        <f>S172+S177+S179+S181+S184+S186+S188+S190</f>
        <v>-396.1</v>
      </c>
      <c r="T171" s="8">
        <f t="shared" si="13"/>
        <v>4675.2734999999993</v>
      </c>
    </row>
    <row r="172" spans="1:20" ht="48" customHeight="1">
      <c r="A172" s="2" t="s">
        <v>32</v>
      </c>
      <c r="B172" s="3" t="s">
        <v>11</v>
      </c>
      <c r="C172" s="3" t="s">
        <v>20</v>
      </c>
      <c r="D172" s="3">
        <v>13</v>
      </c>
      <c r="E172" s="1" t="s">
        <v>35</v>
      </c>
      <c r="F172" s="3"/>
      <c r="G172" s="8">
        <v>3084.54</v>
      </c>
      <c r="H172" s="9">
        <f>H173+H174+H176</f>
        <v>0</v>
      </c>
      <c r="I172" s="8">
        <f t="shared" si="16"/>
        <v>3084.54</v>
      </c>
      <c r="J172" s="9">
        <f>J173+J174+J176</f>
        <v>0</v>
      </c>
      <c r="K172" s="8">
        <f t="shared" si="14"/>
        <v>3084.54</v>
      </c>
      <c r="L172" s="8">
        <v>3084.54</v>
      </c>
      <c r="M172" s="9">
        <f>M173+M174+M176</f>
        <v>0</v>
      </c>
      <c r="N172" s="9">
        <f>N173+N174+N176+N175</f>
        <v>0</v>
      </c>
      <c r="O172" s="8">
        <f t="shared" si="12"/>
        <v>3084.54</v>
      </c>
      <c r="P172" s="8">
        <f t="shared" si="17"/>
        <v>3084.54</v>
      </c>
      <c r="Q172" s="9">
        <f>Q173+Q174+Q176</f>
        <v>0</v>
      </c>
      <c r="R172" s="8">
        <f t="shared" si="15"/>
        <v>3084.54</v>
      </c>
      <c r="S172" s="9">
        <f>S173+S174+S176+S175</f>
        <v>0</v>
      </c>
      <c r="T172" s="8">
        <f t="shared" si="13"/>
        <v>3084.54</v>
      </c>
    </row>
    <row r="173" spans="1:20" ht="88.5" customHeight="1">
      <c r="A173" s="2" t="s">
        <v>102</v>
      </c>
      <c r="B173" s="3" t="s">
        <v>11</v>
      </c>
      <c r="C173" s="3" t="s">
        <v>20</v>
      </c>
      <c r="D173" s="3">
        <v>13</v>
      </c>
      <c r="E173" s="1" t="s">
        <v>35</v>
      </c>
      <c r="F173" s="3">
        <v>100</v>
      </c>
      <c r="G173" s="8">
        <v>3084.54</v>
      </c>
      <c r="H173" s="9"/>
      <c r="I173" s="8">
        <f t="shared" si="16"/>
        <v>3084.54</v>
      </c>
      <c r="J173" s="9"/>
      <c r="K173" s="8">
        <f t="shared" si="14"/>
        <v>3084.54</v>
      </c>
      <c r="L173" s="8">
        <v>3084.54</v>
      </c>
      <c r="M173" s="9"/>
      <c r="N173" s="9"/>
      <c r="O173" s="8">
        <f t="shared" si="12"/>
        <v>3084.54</v>
      </c>
      <c r="P173" s="8">
        <f t="shared" si="17"/>
        <v>3084.54</v>
      </c>
      <c r="Q173" s="9"/>
      <c r="R173" s="8">
        <f t="shared" si="15"/>
        <v>3084.54</v>
      </c>
      <c r="S173" s="9"/>
      <c r="T173" s="8">
        <f t="shared" si="13"/>
        <v>3084.54</v>
      </c>
    </row>
    <row r="174" spans="1:20" ht="49.5" customHeight="1">
      <c r="A174" s="2" t="s">
        <v>33</v>
      </c>
      <c r="B174" s="3" t="s">
        <v>11</v>
      </c>
      <c r="C174" s="3" t="s">
        <v>20</v>
      </c>
      <c r="D174" s="3">
        <v>13</v>
      </c>
      <c r="E174" s="1" t="s">
        <v>35</v>
      </c>
      <c r="F174" s="3">
        <v>200</v>
      </c>
      <c r="G174" s="8">
        <v>0</v>
      </c>
      <c r="H174" s="9"/>
      <c r="I174" s="8">
        <f t="shared" si="16"/>
        <v>0</v>
      </c>
      <c r="J174" s="9"/>
      <c r="K174" s="8">
        <f t="shared" si="14"/>
        <v>0</v>
      </c>
      <c r="L174" s="8">
        <v>0</v>
      </c>
      <c r="M174" s="9"/>
      <c r="N174" s="9"/>
      <c r="O174" s="8">
        <f t="shared" si="12"/>
        <v>0</v>
      </c>
      <c r="P174" s="8">
        <f t="shared" si="17"/>
        <v>0</v>
      </c>
      <c r="Q174" s="9"/>
      <c r="R174" s="8">
        <f t="shared" si="15"/>
        <v>0</v>
      </c>
      <c r="S174" s="9"/>
      <c r="T174" s="8">
        <f t="shared" si="13"/>
        <v>0</v>
      </c>
    </row>
    <row r="175" spans="1:20" ht="32.25" customHeight="1">
      <c r="A175" s="2" t="s">
        <v>169</v>
      </c>
      <c r="B175" s="3" t="s">
        <v>11</v>
      </c>
      <c r="C175" s="3" t="s">
        <v>20</v>
      </c>
      <c r="D175" s="3">
        <v>13</v>
      </c>
      <c r="E175" s="1" t="s">
        <v>35</v>
      </c>
      <c r="F175" s="3">
        <v>300</v>
      </c>
      <c r="G175" s="8"/>
      <c r="H175" s="9"/>
      <c r="I175" s="8"/>
      <c r="J175" s="9"/>
      <c r="K175" s="8">
        <f t="shared" si="14"/>
        <v>0</v>
      </c>
      <c r="L175" s="8"/>
      <c r="M175" s="9"/>
      <c r="N175" s="9"/>
      <c r="O175" s="8">
        <f t="shared" si="12"/>
        <v>0</v>
      </c>
      <c r="P175" s="8"/>
      <c r="Q175" s="9"/>
      <c r="R175" s="8">
        <f t="shared" si="15"/>
        <v>0</v>
      </c>
      <c r="S175" s="9"/>
      <c r="T175" s="8">
        <f t="shared" si="13"/>
        <v>0</v>
      </c>
    </row>
    <row r="176" spans="1:20" ht="36.75" customHeight="1">
      <c r="A176" s="2" t="s">
        <v>34</v>
      </c>
      <c r="B176" s="3" t="s">
        <v>11</v>
      </c>
      <c r="C176" s="3" t="s">
        <v>20</v>
      </c>
      <c r="D176" s="3">
        <v>13</v>
      </c>
      <c r="E176" s="1" t="s">
        <v>35</v>
      </c>
      <c r="F176" s="3">
        <v>800</v>
      </c>
      <c r="G176" s="8">
        <v>0</v>
      </c>
      <c r="H176" s="9"/>
      <c r="I176" s="8">
        <f t="shared" si="16"/>
        <v>0</v>
      </c>
      <c r="J176" s="9"/>
      <c r="K176" s="8">
        <f t="shared" si="14"/>
        <v>0</v>
      </c>
      <c r="L176" s="8">
        <v>0</v>
      </c>
      <c r="M176" s="9"/>
      <c r="N176" s="9"/>
      <c r="O176" s="8">
        <f t="shared" si="12"/>
        <v>0</v>
      </c>
      <c r="P176" s="8">
        <f t="shared" si="17"/>
        <v>0</v>
      </c>
      <c r="Q176" s="9"/>
      <c r="R176" s="8">
        <f t="shared" si="15"/>
        <v>0</v>
      </c>
      <c r="S176" s="9"/>
      <c r="T176" s="8">
        <f t="shared" si="13"/>
        <v>0</v>
      </c>
    </row>
    <row r="177" spans="1:20" ht="36.75" customHeight="1">
      <c r="A177" s="10" t="s">
        <v>189</v>
      </c>
      <c r="B177" s="3" t="s">
        <v>11</v>
      </c>
      <c r="C177" s="3" t="s">
        <v>20</v>
      </c>
      <c r="D177" s="3">
        <v>13</v>
      </c>
      <c r="E177" s="1" t="s">
        <v>190</v>
      </c>
      <c r="F177" s="3"/>
      <c r="G177" s="8">
        <v>0</v>
      </c>
      <c r="H177" s="9">
        <f>H178</f>
        <v>0</v>
      </c>
      <c r="I177" s="8">
        <f t="shared" si="16"/>
        <v>0</v>
      </c>
      <c r="J177" s="9">
        <f>J178</f>
        <v>0</v>
      </c>
      <c r="K177" s="8">
        <f t="shared" si="14"/>
        <v>0</v>
      </c>
      <c r="L177" s="8">
        <v>0</v>
      </c>
      <c r="M177" s="9">
        <f>M178</f>
        <v>0</v>
      </c>
      <c r="N177" s="9">
        <f>N178</f>
        <v>0</v>
      </c>
      <c r="O177" s="8">
        <f t="shared" si="12"/>
        <v>0</v>
      </c>
      <c r="P177" s="8">
        <f t="shared" si="17"/>
        <v>0</v>
      </c>
      <c r="Q177" s="9">
        <f>Q178</f>
        <v>0</v>
      </c>
      <c r="R177" s="8">
        <f t="shared" si="15"/>
        <v>0</v>
      </c>
      <c r="S177" s="9">
        <f>S178</f>
        <v>0</v>
      </c>
      <c r="T177" s="8">
        <f t="shared" si="13"/>
        <v>0</v>
      </c>
    </row>
    <row r="178" spans="1:20" ht="51" customHeight="1">
      <c r="A178" s="2" t="s">
        <v>193</v>
      </c>
      <c r="B178" s="3" t="s">
        <v>11</v>
      </c>
      <c r="C178" s="3" t="s">
        <v>20</v>
      </c>
      <c r="D178" s="3">
        <v>13</v>
      </c>
      <c r="E178" s="1" t="s">
        <v>190</v>
      </c>
      <c r="F178" s="3">
        <v>400</v>
      </c>
      <c r="G178" s="8">
        <v>0</v>
      </c>
      <c r="H178" s="9"/>
      <c r="I178" s="8">
        <f t="shared" si="16"/>
        <v>0</v>
      </c>
      <c r="J178" s="9"/>
      <c r="K178" s="8">
        <f t="shared" si="14"/>
        <v>0</v>
      </c>
      <c r="L178" s="8">
        <v>0</v>
      </c>
      <c r="M178" s="9"/>
      <c r="N178" s="9"/>
      <c r="O178" s="8">
        <f t="shared" si="12"/>
        <v>0</v>
      </c>
      <c r="P178" s="8">
        <f t="shared" si="17"/>
        <v>0</v>
      </c>
      <c r="Q178" s="9"/>
      <c r="R178" s="8">
        <f t="shared" si="15"/>
        <v>0</v>
      </c>
      <c r="S178" s="9"/>
      <c r="T178" s="8">
        <f t="shared" si="13"/>
        <v>0</v>
      </c>
    </row>
    <row r="179" spans="1:20" ht="36.75" customHeight="1">
      <c r="A179" s="2" t="s">
        <v>239</v>
      </c>
      <c r="B179" s="3" t="s">
        <v>11</v>
      </c>
      <c r="C179" s="3" t="s">
        <v>20</v>
      </c>
      <c r="D179" s="3">
        <v>13</v>
      </c>
      <c r="E179" s="1" t="s">
        <v>240</v>
      </c>
      <c r="F179" s="3"/>
      <c r="G179" s="8">
        <v>396.1</v>
      </c>
      <c r="H179" s="9">
        <f>H180</f>
        <v>0</v>
      </c>
      <c r="I179" s="8">
        <f t="shared" si="16"/>
        <v>396.1</v>
      </c>
      <c r="J179" s="9">
        <f>J180</f>
        <v>0</v>
      </c>
      <c r="K179" s="8">
        <f t="shared" si="14"/>
        <v>396.1</v>
      </c>
      <c r="L179" s="8">
        <v>396.1</v>
      </c>
      <c r="M179" s="9">
        <f>M180</f>
        <v>0</v>
      </c>
      <c r="N179" s="9">
        <f>N180</f>
        <v>-396.1</v>
      </c>
      <c r="O179" s="8">
        <f t="shared" si="12"/>
        <v>0</v>
      </c>
      <c r="P179" s="8">
        <f t="shared" si="17"/>
        <v>396.1</v>
      </c>
      <c r="Q179" s="9">
        <f>Q180</f>
        <v>0</v>
      </c>
      <c r="R179" s="8">
        <f t="shared" si="15"/>
        <v>396.1</v>
      </c>
      <c r="S179" s="9">
        <f>S180</f>
        <v>-396.1</v>
      </c>
      <c r="T179" s="8">
        <f t="shared" si="13"/>
        <v>0</v>
      </c>
    </row>
    <row r="180" spans="1:20" ht="45.75" customHeight="1">
      <c r="A180" s="2" t="s">
        <v>33</v>
      </c>
      <c r="B180" s="3" t="s">
        <v>11</v>
      </c>
      <c r="C180" s="3" t="s">
        <v>20</v>
      </c>
      <c r="D180" s="3">
        <v>13</v>
      </c>
      <c r="E180" s="12" t="s">
        <v>240</v>
      </c>
      <c r="F180" s="3">
        <v>200</v>
      </c>
      <c r="G180" s="8">
        <v>396.1</v>
      </c>
      <c r="H180" s="9"/>
      <c r="I180" s="8">
        <f t="shared" si="16"/>
        <v>396.1</v>
      </c>
      <c r="J180" s="9"/>
      <c r="K180" s="8">
        <f t="shared" si="14"/>
        <v>396.1</v>
      </c>
      <c r="L180" s="8">
        <v>396.1</v>
      </c>
      <c r="M180" s="9"/>
      <c r="N180" s="9">
        <v>-396.1</v>
      </c>
      <c r="O180" s="8">
        <f t="shared" si="12"/>
        <v>0</v>
      </c>
      <c r="P180" s="8">
        <f t="shared" si="17"/>
        <v>396.1</v>
      </c>
      <c r="Q180" s="9"/>
      <c r="R180" s="8">
        <f t="shared" si="15"/>
        <v>396.1</v>
      </c>
      <c r="S180" s="9">
        <v>-396.1</v>
      </c>
      <c r="T180" s="8">
        <f t="shared" si="13"/>
        <v>0</v>
      </c>
    </row>
    <row r="181" spans="1:20" ht="50.25" customHeight="1">
      <c r="A181" s="2" t="s">
        <v>47</v>
      </c>
      <c r="B181" s="3" t="s">
        <v>11</v>
      </c>
      <c r="C181" s="3" t="s">
        <v>20</v>
      </c>
      <c r="D181" s="3">
        <v>13</v>
      </c>
      <c r="E181" s="12" t="s">
        <v>48</v>
      </c>
      <c r="F181" s="3"/>
      <c r="G181" s="8">
        <v>608.57005000000004</v>
      </c>
      <c r="H181" s="9">
        <f>H182+H183</f>
        <v>0</v>
      </c>
      <c r="I181" s="8">
        <f t="shared" si="16"/>
        <v>608.57005000000004</v>
      </c>
      <c r="J181" s="9">
        <f>J182+J183</f>
        <v>0</v>
      </c>
      <c r="K181" s="8">
        <f t="shared" si="14"/>
        <v>608.57005000000004</v>
      </c>
      <c r="L181" s="8">
        <v>608.57005000000004</v>
      </c>
      <c r="M181" s="9">
        <f>M182+M183</f>
        <v>0</v>
      </c>
      <c r="N181" s="9">
        <f>N182+N183</f>
        <v>0</v>
      </c>
      <c r="O181" s="8">
        <f t="shared" si="12"/>
        <v>608.57005000000004</v>
      </c>
      <c r="P181" s="8">
        <f t="shared" si="17"/>
        <v>608.57005000000004</v>
      </c>
      <c r="Q181" s="9">
        <f>Q182+Q183</f>
        <v>0</v>
      </c>
      <c r="R181" s="8">
        <f t="shared" si="15"/>
        <v>608.57005000000004</v>
      </c>
      <c r="S181" s="9">
        <f>S182+S183</f>
        <v>0</v>
      </c>
      <c r="T181" s="8">
        <f t="shared" si="13"/>
        <v>608.57005000000004</v>
      </c>
    </row>
    <row r="182" spans="1:20" ht="48" customHeight="1">
      <c r="A182" s="2" t="s">
        <v>33</v>
      </c>
      <c r="B182" s="3" t="s">
        <v>11</v>
      </c>
      <c r="C182" s="3" t="s">
        <v>20</v>
      </c>
      <c r="D182" s="3">
        <v>13</v>
      </c>
      <c r="E182" s="12" t="s">
        <v>48</v>
      </c>
      <c r="F182" s="3">
        <v>200</v>
      </c>
      <c r="G182" s="8">
        <v>608.57005000000004</v>
      </c>
      <c r="H182" s="9"/>
      <c r="I182" s="8">
        <f t="shared" si="16"/>
        <v>608.57005000000004</v>
      </c>
      <c r="J182" s="9"/>
      <c r="K182" s="8">
        <f t="shared" si="14"/>
        <v>608.57005000000004</v>
      </c>
      <c r="L182" s="8">
        <v>608.57005000000004</v>
      </c>
      <c r="M182" s="9"/>
      <c r="N182" s="9"/>
      <c r="O182" s="8">
        <f t="shared" si="12"/>
        <v>608.57005000000004</v>
      </c>
      <c r="P182" s="8">
        <f t="shared" si="17"/>
        <v>608.57005000000004</v>
      </c>
      <c r="Q182" s="9"/>
      <c r="R182" s="8">
        <f t="shared" si="15"/>
        <v>608.57005000000004</v>
      </c>
      <c r="S182" s="9"/>
      <c r="T182" s="8">
        <f t="shared" si="13"/>
        <v>608.57005000000004</v>
      </c>
    </row>
    <row r="183" spans="1:20" ht="39.75" customHeight="1">
      <c r="A183" s="4" t="s">
        <v>34</v>
      </c>
      <c r="B183" s="3" t="s">
        <v>11</v>
      </c>
      <c r="C183" s="3" t="s">
        <v>20</v>
      </c>
      <c r="D183" s="3">
        <v>13</v>
      </c>
      <c r="E183" s="12" t="s">
        <v>48</v>
      </c>
      <c r="F183" s="3">
        <v>800</v>
      </c>
      <c r="G183" s="8">
        <v>0</v>
      </c>
      <c r="H183" s="9"/>
      <c r="I183" s="8">
        <f t="shared" si="16"/>
        <v>0</v>
      </c>
      <c r="J183" s="9"/>
      <c r="K183" s="8">
        <f t="shared" si="14"/>
        <v>0</v>
      </c>
      <c r="L183" s="8">
        <v>0</v>
      </c>
      <c r="M183" s="9"/>
      <c r="N183" s="9"/>
      <c r="O183" s="8">
        <f t="shared" si="12"/>
        <v>0</v>
      </c>
      <c r="P183" s="8">
        <f t="shared" si="17"/>
        <v>0</v>
      </c>
      <c r="Q183" s="9"/>
      <c r="R183" s="8">
        <f t="shared" si="15"/>
        <v>0</v>
      </c>
      <c r="S183" s="9"/>
      <c r="T183" s="8">
        <f t="shared" si="13"/>
        <v>0</v>
      </c>
    </row>
    <row r="184" spans="1:20" ht="40.5" customHeight="1">
      <c r="A184" s="10" t="s">
        <v>55</v>
      </c>
      <c r="B184" s="3" t="s">
        <v>11</v>
      </c>
      <c r="C184" s="3" t="s">
        <v>22</v>
      </c>
      <c r="D184" s="3">
        <v>10</v>
      </c>
      <c r="E184" s="1" t="s">
        <v>56</v>
      </c>
      <c r="F184" s="3"/>
      <c r="G184" s="8">
        <v>152</v>
      </c>
      <c r="H184" s="9">
        <f>H185</f>
        <v>0</v>
      </c>
      <c r="I184" s="8">
        <f t="shared" si="16"/>
        <v>152</v>
      </c>
      <c r="J184" s="9">
        <f>J185</f>
        <v>0</v>
      </c>
      <c r="K184" s="8">
        <f t="shared" si="14"/>
        <v>152</v>
      </c>
      <c r="L184" s="8">
        <v>152</v>
      </c>
      <c r="M184" s="9">
        <f>M185</f>
        <v>0</v>
      </c>
      <c r="N184" s="9">
        <f>N185</f>
        <v>0</v>
      </c>
      <c r="O184" s="8">
        <f t="shared" si="12"/>
        <v>152</v>
      </c>
      <c r="P184" s="8">
        <f t="shared" si="17"/>
        <v>152</v>
      </c>
      <c r="Q184" s="9">
        <f>Q185</f>
        <v>0</v>
      </c>
      <c r="R184" s="8">
        <f t="shared" si="15"/>
        <v>152</v>
      </c>
      <c r="S184" s="9">
        <f>S185</f>
        <v>0</v>
      </c>
      <c r="T184" s="8">
        <f t="shared" si="13"/>
        <v>152</v>
      </c>
    </row>
    <row r="185" spans="1:20" ht="48" customHeight="1">
      <c r="A185" s="2" t="s">
        <v>33</v>
      </c>
      <c r="B185" s="3" t="s">
        <v>11</v>
      </c>
      <c r="C185" s="3" t="s">
        <v>22</v>
      </c>
      <c r="D185" s="3">
        <v>10</v>
      </c>
      <c r="E185" s="1" t="s">
        <v>56</v>
      </c>
      <c r="F185" s="3">
        <v>200</v>
      </c>
      <c r="G185" s="8">
        <v>152</v>
      </c>
      <c r="H185" s="9"/>
      <c r="I185" s="8">
        <f t="shared" si="16"/>
        <v>152</v>
      </c>
      <c r="J185" s="9"/>
      <c r="K185" s="8">
        <f t="shared" si="14"/>
        <v>152</v>
      </c>
      <c r="L185" s="8">
        <v>152</v>
      </c>
      <c r="M185" s="9"/>
      <c r="N185" s="9"/>
      <c r="O185" s="8">
        <f t="shared" si="12"/>
        <v>152</v>
      </c>
      <c r="P185" s="8">
        <f t="shared" si="17"/>
        <v>152</v>
      </c>
      <c r="Q185" s="9"/>
      <c r="R185" s="8">
        <f t="shared" si="15"/>
        <v>152</v>
      </c>
      <c r="S185" s="9"/>
      <c r="T185" s="8">
        <f t="shared" si="13"/>
        <v>152</v>
      </c>
    </row>
    <row r="186" spans="1:20" ht="48" customHeight="1">
      <c r="A186" s="2" t="s">
        <v>232</v>
      </c>
      <c r="B186" s="3" t="s">
        <v>11</v>
      </c>
      <c r="C186" s="3" t="s">
        <v>22</v>
      </c>
      <c r="D186" s="3">
        <v>12</v>
      </c>
      <c r="E186" s="1" t="s">
        <v>243</v>
      </c>
      <c r="F186" s="3"/>
      <c r="G186" s="8">
        <v>0</v>
      </c>
      <c r="H186" s="9">
        <f>H187</f>
        <v>0</v>
      </c>
      <c r="I186" s="8">
        <f t="shared" si="16"/>
        <v>0</v>
      </c>
      <c r="J186" s="9">
        <f>J187</f>
        <v>0</v>
      </c>
      <c r="K186" s="8">
        <f t="shared" si="14"/>
        <v>0</v>
      </c>
      <c r="L186" s="8">
        <v>0</v>
      </c>
      <c r="M186" s="9">
        <f>M187</f>
        <v>0</v>
      </c>
      <c r="N186" s="9">
        <f>N187</f>
        <v>0</v>
      </c>
      <c r="O186" s="8">
        <f t="shared" si="12"/>
        <v>0</v>
      </c>
      <c r="P186" s="8">
        <f t="shared" si="17"/>
        <v>0</v>
      </c>
      <c r="Q186" s="9">
        <f>Q187</f>
        <v>0</v>
      </c>
      <c r="R186" s="8">
        <f t="shared" si="15"/>
        <v>0</v>
      </c>
      <c r="S186" s="9">
        <f>S187</f>
        <v>0</v>
      </c>
      <c r="T186" s="8">
        <f t="shared" si="13"/>
        <v>0</v>
      </c>
    </row>
    <row r="187" spans="1:20" ht="48" customHeight="1">
      <c r="A187" s="2" t="s">
        <v>33</v>
      </c>
      <c r="B187" s="3" t="s">
        <v>11</v>
      </c>
      <c r="C187" s="3" t="s">
        <v>22</v>
      </c>
      <c r="D187" s="3">
        <v>12</v>
      </c>
      <c r="E187" s="1" t="s">
        <v>243</v>
      </c>
      <c r="F187" s="3">
        <v>200</v>
      </c>
      <c r="G187" s="8">
        <v>0</v>
      </c>
      <c r="H187" s="9"/>
      <c r="I187" s="8">
        <f t="shared" si="16"/>
        <v>0</v>
      </c>
      <c r="J187" s="9"/>
      <c r="K187" s="8">
        <f t="shared" si="14"/>
        <v>0</v>
      </c>
      <c r="L187" s="8">
        <v>0</v>
      </c>
      <c r="M187" s="9"/>
      <c r="N187" s="9"/>
      <c r="O187" s="8">
        <f t="shared" si="12"/>
        <v>0</v>
      </c>
      <c r="P187" s="8">
        <f t="shared" si="17"/>
        <v>0</v>
      </c>
      <c r="Q187" s="9"/>
      <c r="R187" s="8">
        <f t="shared" si="15"/>
        <v>0</v>
      </c>
      <c r="S187" s="9"/>
      <c r="T187" s="8">
        <f t="shared" si="13"/>
        <v>0</v>
      </c>
    </row>
    <row r="188" spans="1:20" ht="69" customHeight="1">
      <c r="A188" s="2" t="s">
        <v>62</v>
      </c>
      <c r="B188" s="3" t="s">
        <v>11</v>
      </c>
      <c r="C188" s="3" t="s">
        <v>22</v>
      </c>
      <c r="D188" s="3">
        <v>12</v>
      </c>
      <c r="E188" s="12" t="s">
        <v>63</v>
      </c>
      <c r="F188" s="3"/>
      <c r="G188" s="8">
        <v>200</v>
      </c>
      <c r="H188" s="9">
        <f>H189</f>
        <v>0</v>
      </c>
      <c r="I188" s="8">
        <f t="shared" si="16"/>
        <v>200</v>
      </c>
      <c r="J188" s="9">
        <f>J189</f>
        <v>0</v>
      </c>
      <c r="K188" s="8">
        <f t="shared" si="14"/>
        <v>200</v>
      </c>
      <c r="L188" s="8">
        <v>200</v>
      </c>
      <c r="M188" s="9">
        <f>M189</f>
        <v>0</v>
      </c>
      <c r="N188" s="9">
        <f>N189</f>
        <v>0</v>
      </c>
      <c r="O188" s="8">
        <f t="shared" si="12"/>
        <v>200</v>
      </c>
      <c r="P188" s="8">
        <f t="shared" si="17"/>
        <v>200</v>
      </c>
      <c r="Q188" s="9">
        <f>Q189</f>
        <v>0</v>
      </c>
      <c r="R188" s="8">
        <f t="shared" si="15"/>
        <v>200</v>
      </c>
      <c r="S188" s="9">
        <f>S189</f>
        <v>0</v>
      </c>
      <c r="T188" s="8">
        <f t="shared" si="13"/>
        <v>200</v>
      </c>
    </row>
    <row r="189" spans="1:20" ht="49.5" customHeight="1">
      <c r="A189" s="2" t="s">
        <v>33</v>
      </c>
      <c r="B189" s="3" t="s">
        <v>11</v>
      </c>
      <c r="C189" s="3" t="s">
        <v>22</v>
      </c>
      <c r="D189" s="3">
        <v>12</v>
      </c>
      <c r="E189" s="12" t="s">
        <v>63</v>
      </c>
      <c r="F189" s="3">
        <v>200</v>
      </c>
      <c r="G189" s="8">
        <v>200</v>
      </c>
      <c r="H189" s="9"/>
      <c r="I189" s="8">
        <f t="shared" si="16"/>
        <v>200</v>
      </c>
      <c r="J189" s="9"/>
      <c r="K189" s="8">
        <f t="shared" si="14"/>
        <v>200</v>
      </c>
      <c r="L189" s="8">
        <v>200</v>
      </c>
      <c r="M189" s="9"/>
      <c r="N189" s="9"/>
      <c r="O189" s="8">
        <f t="shared" si="12"/>
        <v>200</v>
      </c>
      <c r="P189" s="8">
        <f t="shared" si="17"/>
        <v>200</v>
      </c>
      <c r="Q189" s="9"/>
      <c r="R189" s="8">
        <f t="shared" si="15"/>
        <v>200</v>
      </c>
      <c r="S189" s="9"/>
      <c r="T189" s="8">
        <f t="shared" si="13"/>
        <v>200</v>
      </c>
    </row>
    <row r="190" spans="1:20" ht="97.5" customHeight="1">
      <c r="A190" s="15" t="s">
        <v>202</v>
      </c>
      <c r="B190" s="3" t="s">
        <v>11</v>
      </c>
      <c r="C190" s="3" t="s">
        <v>23</v>
      </c>
      <c r="D190" s="3" t="s">
        <v>20</v>
      </c>
      <c r="E190" s="12" t="s">
        <v>64</v>
      </c>
      <c r="F190" s="3"/>
      <c r="G190" s="8">
        <v>3286.4789999999998</v>
      </c>
      <c r="H190" s="9">
        <f>H191</f>
        <v>0</v>
      </c>
      <c r="I190" s="8">
        <f t="shared" si="16"/>
        <v>3286.4789999999998</v>
      </c>
      <c r="J190" s="9">
        <f>J191</f>
        <v>0</v>
      </c>
      <c r="K190" s="8">
        <f t="shared" si="14"/>
        <v>3286.4789999999998</v>
      </c>
      <c r="L190" s="8">
        <v>857.78778999999997</v>
      </c>
      <c r="M190" s="9">
        <f>M191</f>
        <v>-227.62433999999999</v>
      </c>
      <c r="N190" s="9">
        <f>N191</f>
        <v>0</v>
      </c>
      <c r="O190" s="8">
        <f t="shared" si="12"/>
        <v>3286.4789999999998</v>
      </c>
      <c r="P190" s="8">
        <f t="shared" si="17"/>
        <v>630.16345000000001</v>
      </c>
      <c r="Q190" s="9">
        <f>Q191</f>
        <v>0</v>
      </c>
      <c r="R190" s="8">
        <f t="shared" si="15"/>
        <v>630.16345000000001</v>
      </c>
      <c r="S190" s="9">
        <f>S191</f>
        <v>0</v>
      </c>
      <c r="T190" s="8">
        <f t="shared" si="13"/>
        <v>630.16345000000001</v>
      </c>
    </row>
    <row r="191" spans="1:20" ht="45" customHeight="1">
      <c r="A191" s="2" t="s">
        <v>34</v>
      </c>
      <c r="B191" s="3" t="s">
        <v>11</v>
      </c>
      <c r="C191" s="3" t="s">
        <v>23</v>
      </c>
      <c r="D191" s="3" t="s">
        <v>20</v>
      </c>
      <c r="E191" s="12" t="s">
        <v>64</v>
      </c>
      <c r="F191" s="3">
        <v>800</v>
      </c>
      <c r="G191" s="8">
        <v>3286.4789999999998</v>
      </c>
      <c r="H191" s="9"/>
      <c r="I191" s="8">
        <f t="shared" si="16"/>
        <v>3286.4789999999998</v>
      </c>
      <c r="J191" s="9"/>
      <c r="K191" s="8">
        <f t="shared" si="14"/>
        <v>3286.4789999999998</v>
      </c>
      <c r="L191" s="8">
        <v>857.78778999999997</v>
      </c>
      <c r="M191" s="9">
        <f>-239.64495+12.65541-0.66832+0.03529-0.00186+0.00009</f>
        <v>-227.62433999999999</v>
      </c>
      <c r="N191" s="9"/>
      <c r="O191" s="8">
        <f t="shared" si="12"/>
        <v>3286.4789999999998</v>
      </c>
      <c r="P191" s="8">
        <f t="shared" si="17"/>
        <v>630.16345000000001</v>
      </c>
      <c r="Q191" s="9"/>
      <c r="R191" s="8">
        <f t="shared" si="15"/>
        <v>630.16345000000001</v>
      </c>
      <c r="S191" s="9"/>
      <c r="T191" s="8">
        <f t="shared" si="13"/>
        <v>630.16345000000001</v>
      </c>
    </row>
    <row r="192" spans="1:20" ht="42.75" customHeight="1">
      <c r="A192" s="6" t="s">
        <v>15</v>
      </c>
      <c r="B192" s="7" t="s">
        <v>4</v>
      </c>
      <c r="C192" s="7"/>
      <c r="D192" s="7"/>
      <c r="E192" s="7"/>
      <c r="F192" s="7"/>
      <c r="G192" s="8">
        <v>312530.90844000003</v>
      </c>
      <c r="H192" s="9">
        <f>H193+H194</f>
        <v>8776.5293899999997</v>
      </c>
      <c r="I192" s="8">
        <f t="shared" si="16"/>
        <v>321307.43783000001</v>
      </c>
      <c r="J192" s="9">
        <f>J193+J194</f>
        <v>0</v>
      </c>
      <c r="K192" s="8">
        <f t="shared" si="14"/>
        <v>321307.43783000001</v>
      </c>
      <c r="L192" s="8">
        <v>310481.06618000002</v>
      </c>
      <c r="M192" s="9">
        <f>M193+M194</f>
        <v>4537.9570000000003</v>
      </c>
      <c r="N192" s="9">
        <f>N193+N194</f>
        <v>225.71479000000002</v>
      </c>
      <c r="O192" s="8">
        <f t="shared" si="12"/>
        <v>321533.15262000001</v>
      </c>
      <c r="P192" s="8">
        <f t="shared" si="17"/>
        <v>315019.02318000002</v>
      </c>
      <c r="Q192" s="9">
        <f>Q193+Q194</f>
        <v>0</v>
      </c>
      <c r="R192" s="8">
        <f t="shared" si="15"/>
        <v>315019.02318000002</v>
      </c>
      <c r="S192" s="9">
        <f>S193+S194</f>
        <v>227.62434999999999</v>
      </c>
      <c r="T192" s="8">
        <f t="shared" si="13"/>
        <v>315246.64753000002</v>
      </c>
    </row>
    <row r="193" spans="1:20" ht="33" customHeight="1">
      <c r="A193" s="2" t="s">
        <v>12</v>
      </c>
      <c r="B193" s="3" t="s">
        <v>4</v>
      </c>
      <c r="C193" s="3"/>
      <c r="D193" s="3"/>
      <c r="E193" s="3"/>
      <c r="F193" s="3"/>
      <c r="G193" s="8">
        <v>112779.67458000002</v>
      </c>
      <c r="H193" s="9">
        <f>H195+H197+H199+H201+H203+H209+H213+H215+H217+H219+H221+H223+H227+H229+H237+H241+H243+H245+H247+H249+H251+H253+H255+H259+H263+H267+H270+H273+H276+H280+H283+H287+H292+H294+H239+H233+H265+H235</f>
        <v>8776.5293899999997</v>
      </c>
      <c r="I193" s="8">
        <f t="shared" si="16"/>
        <v>121556.20397000002</v>
      </c>
      <c r="J193" s="9">
        <f>J195+J197+J199+J201+J203+J209+J213+J215+J217+J219+J221+J223+J227+J229+J237+J241+J243+J245+J247+J249+J251+J253+J255+J259+J263+J267+J270+J273+J276+J280+J283+J287+J292+J294+J239+J233+J265+J235+J231</f>
        <v>0</v>
      </c>
      <c r="K193" s="8">
        <f t="shared" si="14"/>
        <v>121556.20397000002</v>
      </c>
      <c r="L193" s="8">
        <v>110729.83232000005</v>
      </c>
      <c r="M193" s="9">
        <f>M195+M197+M199+M201+M203+M209+M213+M215+M217+M219+M221+M223+M227+M229+M237+M241+M243+M245+M247+M249+M251+M253+M255+M259+M263+M267+M270+M273+M276+M280+M283+M287+M292+M294+M239+M233+M265+M235</f>
        <v>4537.9570000000003</v>
      </c>
      <c r="N193" s="9">
        <f>N195+N197+N199+N201+N203+N209+N213+N215+N217+N219+N221+N223+N227+N229+N237+N241+N243+N245+N247+N249+N251+N253+N255+N259+N263+N267+N270+N273+N276+N280+N283+N287+N292+N294+N239+N233+N265+N235+N231+N257</f>
        <v>225.71479000000002</v>
      </c>
      <c r="O193" s="8">
        <f t="shared" si="12"/>
        <v>121781.91876000002</v>
      </c>
      <c r="P193" s="8">
        <f t="shared" si="17"/>
        <v>115267.78932000004</v>
      </c>
      <c r="Q193" s="9">
        <f>Q195+Q197+Q199+Q201+Q203+Q209+Q213+Q215+Q217+Q219+Q221+Q223+Q227+Q229+Q237+Q241+Q243+Q245+Q247+Q249+Q251+Q253+Q255+Q259+Q263+Q267+Q270+Q273+Q276+Q280+Q283+Q287+Q292+Q294+Q239+Q233+Q265+Q235+Q231</f>
        <v>0</v>
      </c>
      <c r="R193" s="8">
        <f t="shared" si="15"/>
        <v>115267.78932000004</v>
      </c>
      <c r="S193" s="9">
        <f>S195+S197+S199+S201+S203+S209+S213+S215+S217+S219+S221+S223+S227+S229+S237+S241+S243+S245+S247+S249+S251+S253+S255+S259+S263+S267+S270+S273+S276+S280+S283+S287+S292+S294+S239+S233+S265+S235+S231+S257</f>
        <v>227.62434999999999</v>
      </c>
      <c r="T193" s="8">
        <f t="shared" si="13"/>
        <v>115495.41367000004</v>
      </c>
    </row>
    <row r="194" spans="1:20" ht="39.75" customHeight="1">
      <c r="A194" s="2" t="s">
        <v>13</v>
      </c>
      <c r="B194" s="3" t="s">
        <v>4</v>
      </c>
      <c r="C194" s="3"/>
      <c r="D194" s="3"/>
      <c r="E194" s="3"/>
      <c r="F194" s="3"/>
      <c r="G194" s="8">
        <v>199751.23385999995</v>
      </c>
      <c r="H194" s="9">
        <f>H205+H207+H211+H225+H261+H289</f>
        <v>0</v>
      </c>
      <c r="I194" s="8">
        <f t="shared" si="16"/>
        <v>199751.23385999995</v>
      </c>
      <c r="J194" s="9">
        <f>J205+J207+J211+J225+J261+J289</f>
        <v>0</v>
      </c>
      <c r="K194" s="8">
        <f t="shared" si="14"/>
        <v>199751.23385999995</v>
      </c>
      <c r="L194" s="8">
        <v>199751.23385999995</v>
      </c>
      <c r="M194" s="9">
        <f>M205+M207+M211+M225+M261+M289</f>
        <v>0</v>
      </c>
      <c r="N194" s="9">
        <f>N205+N207+N211+N225+N261+N289</f>
        <v>0</v>
      </c>
      <c r="O194" s="8">
        <f t="shared" si="12"/>
        <v>199751.23385999995</v>
      </c>
      <c r="P194" s="8">
        <f t="shared" si="17"/>
        <v>199751.23385999995</v>
      </c>
      <c r="Q194" s="9">
        <f>Q205+Q207+Q211+Q225+Q261+Q289</f>
        <v>0</v>
      </c>
      <c r="R194" s="8">
        <f t="shared" si="15"/>
        <v>199751.23385999995</v>
      </c>
      <c r="S194" s="9">
        <f>S205+S207+S211+S225+S261+S289</f>
        <v>0</v>
      </c>
      <c r="T194" s="8">
        <f t="shared" si="13"/>
        <v>199751.23385999995</v>
      </c>
    </row>
    <row r="195" spans="1:20" ht="44.25" customHeight="1">
      <c r="A195" s="10" t="s">
        <v>108</v>
      </c>
      <c r="B195" s="3" t="s">
        <v>4</v>
      </c>
      <c r="C195" s="3" t="s">
        <v>24</v>
      </c>
      <c r="D195" s="3" t="s">
        <v>20</v>
      </c>
      <c r="E195" s="1" t="s">
        <v>113</v>
      </c>
      <c r="F195" s="3"/>
      <c r="G195" s="8">
        <v>43793.933000000005</v>
      </c>
      <c r="H195" s="9">
        <f>H196</f>
        <v>0</v>
      </c>
      <c r="I195" s="8">
        <f t="shared" si="16"/>
        <v>43793.933000000005</v>
      </c>
      <c r="J195" s="9">
        <f>J196</f>
        <v>0</v>
      </c>
      <c r="K195" s="8">
        <f t="shared" si="14"/>
        <v>43793.933000000005</v>
      </c>
      <c r="L195" s="8">
        <v>43793.933000000005</v>
      </c>
      <c r="M195" s="9">
        <f>M196</f>
        <v>0</v>
      </c>
      <c r="N195" s="9">
        <f>N196</f>
        <v>0</v>
      </c>
      <c r="O195" s="8">
        <f t="shared" si="12"/>
        <v>43793.933000000005</v>
      </c>
      <c r="P195" s="8">
        <f t="shared" si="17"/>
        <v>43793.933000000005</v>
      </c>
      <c r="Q195" s="9">
        <f>Q196</f>
        <v>0</v>
      </c>
      <c r="R195" s="8">
        <f t="shared" si="15"/>
        <v>43793.933000000005</v>
      </c>
      <c r="S195" s="9">
        <f>S196</f>
        <v>0</v>
      </c>
      <c r="T195" s="8">
        <f t="shared" si="13"/>
        <v>43793.933000000005</v>
      </c>
    </row>
    <row r="196" spans="1:20" ht="48" customHeight="1">
      <c r="A196" s="2" t="s">
        <v>72</v>
      </c>
      <c r="B196" s="3" t="s">
        <v>4</v>
      </c>
      <c r="C196" s="3" t="s">
        <v>24</v>
      </c>
      <c r="D196" s="3" t="s">
        <v>20</v>
      </c>
      <c r="E196" s="1" t="s">
        <v>113</v>
      </c>
      <c r="F196" s="3">
        <v>600</v>
      </c>
      <c r="G196" s="8">
        <v>43793.933000000005</v>
      </c>
      <c r="H196" s="9"/>
      <c r="I196" s="8">
        <f t="shared" si="16"/>
        <v>43793.933000000005</v>
      </c>
      <c r="J196" s="9"/>
      <c r="K196" s="8">
        <f t="shared" si="14"/>
        <v>43793.933000000005</v>
      </c>
      <c r="L196" s="8">
        <v>43793.933000000005</v>
      </c>
      <c r="M196" s="9"/>
      <c r="N196" s="9"/>
      <c r="O196" s="8">
        <f t="shared" si="12"/>
        <v>43793.933000000005</v>
      </c>
      <c r="P196" s="8">
        <f t="shared" si="17"/>
        <v>43793.933000000005</v>
      </c>
      <c r="Q196" s="9"/>
      <c r="R196" s="8">
        <f t="shared" si="15"/>
        <v>43793.933000000005</v>
      </c>
      <c r="S196" s="9"/>
      <c r="T196" s="8">
        <f t="shared" si="13"/>
        <v>43793.933000000005</v>
      </c>
    </row>
    <row r="197" spans="1:20" ht="59.25" customHeight="1">
      <c r="A197" s="2" t="s">
        <v>109</v>
      </c>
      <c r="B197" s="3" t="s">
        <v>4</v>
      </c>
      <c r="C197" s="3" t="s">
        <v>24</v>
      </c>
      <c r="D197" s="3" t="s">
        <v>20</v>
      </c>
      <c r="E197" s="1" t="s">
        <v>114</v>
      </c>
      <c r="F197" s="3"/>
      <c r="G197" s="8">
        <v>510</v>
      </c>
      <c r="H197" s="9">
        <f>H198</f>
        <v>0</v>
      </c>
      <c r="I197" s="8">
        <f t="shared" si="16"/>
        <v>510</v>
      </c>
      <c r="J197" s="9">
        <f>J198</f>
        <v>0</v>
      </c>
      <c r="K197" s="8">
        <f t="shared" si="14"/>
        <v>510</v>
      </c>
      <c r="L197" s="8">
        <v>510</v>
      </c>
      <c r="M197" s="9">
        <f>M198</f>
        <v>0</v>
      </c>
      <c r="N197" s="9">
        <f>N198</f>
        <v>0</v>
      </c>
      <c r="O197" s="8">
        <f t="shared" si="12"/>
        <v>510</v>
      </c>
      <c r="P197" s="8">
        <f t="shared" si="17"/>
        <v>510</v>
      </c>
      <c r="Q197" s="9">
        <f>Q198</f>
        <v>0</v>
      </c>
      <c r="R197" s="8">
        <f t="shared" si="15"/>
        <v>510</v>
      </c>
      <c r="S197" s="9">
        <f>S198</f>
        <v>0</v>
      </c>
      <c r="T197" s="8">
        <f t="shared" si="13"/>
        <v>510</v>
      </c>
    </row>
    <row r="198" spans="1:20" ht="46.5" customHeight="1">
      <c r="A198" s="2" t="s">
        <v>72</v>
      </c>
      <c r="B198" s="3" t="s">
        <v>4</v>
      </c>
      <c r="C198" s="3" t="s">
        <v>24</v>
      </c>
      <c r="D198" s="3" t="s">
        <v>20</v>
      </c>
      <c r="E198" s="1" t="s">
        <v>114</v>
      </c>
      <c r="F198" s="3">
        <v>600</v>
      </c>
      <c r="G198" s="8">
        <v>510</v>
      </c>
      <c r="H198" s="9"/>
      <c r="I198" s="8">
        <f t="shared" si="16"/>
        <v>510</v>
      </c>
      <c r="J198" s="9"/>
      <c r="K198" s="8">
        <f t="shared" si="14"/>
        <v>510</v>
      </c>
      <c r="L198" s="8">
        <v>510</v>
      </c>
      <c r="M198" s="9"/>
      <c r="N198" s="9"/>
      <c r="O198" s="8">
        <f t="shared" si="12"/>
        <v>510</v>
      </c>
      <c r="P198" s="8">
        <f t="shared" si="17"/>
        <v>510</v>
      </c>
      <c r="Q198" s="9"/>
      <c r="R198" s="8">
        <f t="shared" si="15"/>
        <v>510</v>
      </c>
      <c r="S198" s="9"/>
      <c r="T198" s="8">
        <f t="shared" si="13"/>
        <v>510</v>
      </c>
    </row>
    <row r="199" spans="1:20" ht="39.75" customHeight="1">
      <c r="A199" s="2" t="s">
        <v>110</v>
      </c>
      <c r="B199" s="3" t="s">
        <v>4</v>
      </c>
      <c r="C199" s="3" t="s">
        <v>24</v>
      </c>
      <c r="D199" s="3" t="s">
        <v>20</v>
      </c>
      <c r="E199" s="1" t="s">
        <v>115</v>
      </c>
      <c r="F199" s="3"/>
      <c r="G199" s="8">
        <v>200</v>
      </c>
      <c r="H199" s="9">
        <f>H200</f>
        <v>0</v>
      </c>
      <c r="I199" s="8">
        <f t="shared" si="16"/>
        <v>200</v>
      </c>
      <c r="J199" s="9">
        <f>J200</f>
        <v>0</v>
      </c>
      <c r="K199" s="8">
        <f t="shared" si="14"/>
        <v>200</v>
      </c>
      <c r="L199" s="8">
        <v>200</v>
      </c>
      <c r="M199" s="9">
        <f>M200</f>
        <v>0</v>
      </c>
      <c r="N199" s="9">
        <f>N200</f>
        <v>0</v>
      </c>
      <c r="O199" s="8">
        <f t="shared" si="12"/>
        <v>200</v>
      </c>
      <c r="P199" s="8">
        <f t="shared" si="17"/>
        <v>200</v>
      </c>
      <c r="Q199" s="9">
        <f>Q200</f>
        <v>0</v>
      </c>
      <c r="R199" s="8">
        <f t="shared" si="15"/>
        <v>200</v>
      </c>
      <c r="S199" s="9">
        <f>S200</f>
        <v>0</v>
      </c>
      <c r="T199" s="8">
        <f t="shared" si="13"/>
        <v>200</v>
      </c>
    </row>
    <row r="200" spans="1:20" ht="50.25" customHeight="1">
      <c r="A200" s="2" t="s">
        <v>72</v>
      </c>
      <c r="B200" s="3" t="s">
        <v>4</v>
      </c>
      <c r="C200" s="3" t="s">
        <v>24</v>
      </c>
      <c r="D200" s="3" t="s">
        <v>20</v>
      </c>
      <c r="E200" s="1" t="s">
        <v>115</v>
      </c>
      <c r="F200" s="3">
        <v>600</v>
      </c>
      <c r="G200" s="8">
        <v>200</v>
      </c>
      <c r="H200" s="9"/>
      <c r="I200" s="8">
        <f t="shared" si="16"/>
        <v>200</v>
      </c>
      <c r="J200" s="9"/>
      <c r="K200" s="8">
        <f t="shared" si="14"/>
        <v>200</v>
      </c>
      <c r="L200" s="8">
        <v>200</v>
      </c>
      <c r="M200" s="9"/>
      <c r="N200" s="9"/>
      <c r="O200" s="8">
        <f t="shared" si="12"/>
        <v>200</v>
      </c>
      <c r="P200" s="8">
        <f t="shared" si="17"/>
        <v>200</v>
      </c>
      <c r="Q200" s="9"/>
      <c r="R200" s="8">
        <f t="shared" si="15"/>
        <v>200</v>
      </c>
      <c r="S200" s="9"/>
      <c r="T200" s="8">
        <f t="shared" si="13"/>
        <v>200</v>
      </c>
    </row>
    <row r="201" spans="1:20" ht="60" customHeight="1">
      <c r="A201" s="2" t="s">
        <v>277</v>
      </c>
      <c r="B201" s="3" t="s">
        <v>4</v>
      </c>
      <c r="C201" s="3" t="s">
        <v>24</v>
      </c>
      <c r="D201" s="3" t="s">
        <v>20</v>
      </c>
      <c r="E201" s="1" t="s">
        <v>304</v>
      </c>
      <c r="F201" s="3"/>
      <c r="G201" s="8">
        <v>0</v>
      </c>
      <c r="H201" s="9">
        <f>H202</f>
        <v>0</v>
      </c>
      <c r="I201" s="8">
        <f t="shared" si="16"/>
        <v>0</v>
      </c>
      <c r="J201" s="9">
        <f>J202</f>
        <v>0</v>
      </c>
      <c r="K201" s="8">
        <f t="shared" si="14"/>
        <v>0</v>
      </c>
      <c r="L201" s="8">
        <v>0</v>
      </c>
      <c r="M201" s="9">
        <f>M202</f>
        <v>0</v>
      </c>
      <c r="N201" s="9">
        <f>N202</f>
        <v>0</v>
      </c>
      <c r="O201" s="8">
        <f t="shared" si="12"/>
        <v>0</v>
      </c>
      <c r="P201" s="8">
        <f t="shared" si="17"/>
        <v>0</v>
      </c>
      <c r="Q201" s="9">
        <f>Q202</f>
        <v>0</v>
      </c>
      <c r="R201" s="8">
        <f t="shared" si="15"/>
        <v>0</v>
      </c>
      <c r="S201" s="9">
        <f>S202</f>
        <v>0</v>
      </c>
      <c r="T201" s="8">
        <f t="shared" si="13"/>
        <v>0</v>
      </c>
    </row>
    <row r="202" spans="1:20" ht="50.25" customHeight="1">
      <c r="A202" s="2" t="s">
        <v>72</v>
      </c>
      <c r="B202" s="3" t="s">
        <v>4</v>
      </c>
      <c r="C202" s="3" t="s">
        <v>24</v>
      </c>
      <c r="D202" s="3" t="s">
        <v>20</v>
      </c>
      <c r="E202" s="1" t="s">
        <v>304</v>
      </c>
      <c r="F202" s="3">
        <v>600</v>
      </c>
      <c r="G202" s="8">
        <v>0</v>
      </c>
      <c r="H202" s="9"/>
      <c r="I202" s="8">
        <f t="shared" si="16"/>
        <v>0</v>
      </c>
      <c r="J202" s="9"/>
      <c r="K202" s="8">
        <f t="shared" si="14"/>
        <v>0</v>
      </c>
      <c r="L202" s="8">
        <v>0</v>
      </c>
      <c r="M202" s="9"/>
      <c r="N202" s="9"/>
      <c r="O202" s="8">
        <f t="shared" si="12"/>
        <v>0</v>
      </c>
      <c r="P202" s="8">
        <f t="shared" si="17"/>
        <v>0</v>
      </c>
      <c r="Q202" s="9"/>
      <c r="R202" s="8">
        <f t="shared" si="15"/>
        <v>0</v>
      </c>
      <c r="S202" s="9"/>
      <c r="T202" s="8">
        <f t="shared" si="13"/>
        <v>0</v>
      </c>
    </row>
    <row r="203" spans="1:20" ht="115.5" customHeight="1">
      <c r="A203" s="15" t="s">
        <v>111</v>
      </c>
      <c r="B203" s="3" t="s">
        <v>4</v>
      </c>
      <c r="C203" s="3" t="s">
        <v>24</v>
      </c>
      <c r="D203" s="3" t="s">
        <v>20</v>
      </c>
      <c r="E203" s="1" t="s">
        <v>116</v>
      </c>
      <c r="F203" s="3"/>
      <c r="G203" s="8">
        <v>700</v>
      </c>
      <c r="H203" s="9">
        <f>H204</f>
        <v>0</v>
      </c>
      <c r="I203" s="8">
        <f t="shared" si="16"/>
        <v>700</v>
      </c>
      <c r="J203" s="9">
        <f>J204</f>
        <v>0</v>
      </c>
      <c r="K203" s="8">
        <f t="shared" si="14"/>
        <v>700</v>
      </c>
      <c r="L203" s="8">
        <v>700</v>
      </c>
      <c r="M203" s="9">
        <f>M204</f>
        <v>0</v>
      </c>
      <c r="N203" s="9">
        <f>N204</f>
        <v>0</v>
      </c>
      <c r="O203" s="8">
        <f t="shared" si="12"/>
        <v>700</v>
      </c>
      <c r="P203" s="8">
        <f t="shared" si="17"/>
        <v>700</v>
      </c>
      <c r="Q203" s="9">
        <f>Q204</f>
        <v>0</v>
      </c>
      <c r="R203" s="8">
        <f t="shared" si="15"/>
        <v>700</v>
      </c>
      <c r="S203" s="9">
        <f>S204</f>
        <v>0</v>
      </c>
      <c r="T203" s="8">
        <f t="shared" si="13"/>
        <v>700</v>
      </c>
    </row>
    <row r="204" spans="1:20" ht="47.25" customHeight="1">
      <c r="A204" s="2" t="s">
        <v>72</v>
      </c>
      <c r="B204" s="3" t="s">
        <v>4</v>
      </c>
      <c r="C204" s="3" t="s">
        <v>24</v>
      </c>
      <c r="D204" s="3" t="s">
        <v>20</v>
      </c>
      <c r="E204" s="1" t="s">
        <v>116</v>
      </c>
      <c r="F204" s="3">
        <v>600</v>
      </c>
      <c r="G204" s="8">
        <v>700</v>
      </c>
      <c r="H204" s="9"/>
      <c r="I204" s="8">
        <f t="shared" si="16"/>
        <v>700</v>
      </c>
      <c r="J204" s="9"/>
      <c r="K204" s="8">
        <f t="shared" si="14"/>
        <v>700</v>
      </c>
      <c r="L204" s="8">
        <v>700</v>
      </c>
      <c r="M204" s="9"/>
      <c r="N204" s="9"/>
      <c r="O204" s="8">
        <f t="shared" si="12"/>
        <v>700</v>
      </c>
      <c r="P204" s="8">
        <f t="shared" si="17"/>
        <v>700</v>
      </c>
      <c r="Q204" s="9"/>
      <c r="R204" s="8">
        <f t="shared" si="15"/>
        <v>700</v>
      </c>
      <c r="S204" s="9"/>
      <c r="T204" s="8">
        <f t="shared" si="13"/>
        <v>700</v>
      </c>
    </row>
    <row r="205" spans="1:20" ht="189.75" customHeight="1">
      <c r="A205" s="15" t="s">
        <v>112</v>
      </c>
      <c r="B205" s="3" t="s">
        <v>4</v>
      </c>
      <c r="C205" s="3" t="s">
        <v>24</v>
      </c>
      <c r="D205" s="3" t="s">
        <v>20</v>
      </c>
      <c r="E205" s="1" t="s">
        <v>117</v>
      </c>
      <c r="F205" s="3"/>
      <c r="G205" s="8">
        <v>101745.37999999999</v>
      </c>
      <c r="H205" s="9">
        <f>H206</f>
        <v>0</v>
      </c>
      <c r="I205" s="8">
        <f t="shared" si="16"/>
        <v>101745.37999999999</v>
      </c>
      <c r="J205" s="9">
        <f>J206</f>
        <v>0</v>
      </c>
      <c r="K205" s="8">
        <f t="shared" si="14"/>
        <v>101745.37999999999</v>
      </c>
      <c r="L205" s="8">
        <v>101745.37999999999</v>
      </c>
      <c r="M205" s="9">
        <f>M206</f>
        <v>0</v>
      </c>
      <c r="N205" s="9">
        <f>N206</f>
        <v>0</v>
      </c>
      <c r="O205" s="8">
        <f t="shared" si="12"/>
        <v>101745.37999999999</v>
      </c>
      <c r="P205" s="8">
        <f t="shared" si="17"/>
        <v>101745.37999999999</v>
      </c>
      <c r="Q205" s="9">
        <f>Q206</f>
        <v>0</v>
      </c>
      <c r="R205" s="8">
        <f t="shared" si="15"/>
        <v>101745.37999999999</v>
      </c>
      <c r="S205" s="9">
        <f>S206</f>
        <v>0</v>
      </c>
      <c r="T205" s="8">
        <f t="shared" si="13"/>
        <v>101745.37999999999</v>
      </c>
    </row>
    <row r="206" spans="1:20" ht="51" customHeight="1">
      <c r="A206" s="2" t="s">
        <v>72</v>
      </c>
      <c r="B206" s="3" t="s">
        <v>4</v>
      </c>
      <c r="C206" s="3" t="s">
        <v>24</v>
      </c>
      <c r="D206" s="3" t="s">
        <v>20</v>
      </c>
      <c r="E206" s="1" t="s">
        <v>117</v>
      </c>
      <c r="F206" s="3">
        <v>600</v>
      </c>
      <c r="G206" s="8">
        <v>101745.37999999999</v>
      </c>
      <c r="H206" s="9"/>
      <c r="I206" s="8">
        <f t="shared" si="16"/>
        <v>101745.37999999999</v>
      </c>
      <c r="J206" s="9"/>
      <c r="K206" s="8">
        <f t="shared" si="14"/>
        <v>101745.37999999999</v>
      </c>
      <c r="L206" s="8">
        <v>101745.37999999999</v>
      </c>
      <c r="M206" s="9"/>
      <c r="N206" s="9"/>
      <c r="O206" s="8">
        <f t="shared" si="12"/>
        <v>101745.37999999999</v>
      </c>
      <c r="P206" s="8">
        <f t="shared" si="17"/>
        <v>101745.37999999999</v>
      </c>
      <c r="Q206" s="9"/>
      <c r="R206" s="8">
        <f t="shared" si="15"/>
        <v>101745.37999999999</v>
      </c>
      <c r="S206" s="9"/>
      <c r="T206" s="8">
        <f t="shared" si="13"/>
        <v>101745.37999999999</v>
      </c>
    </row>
    <row r="207" spans="1:20" ht="110.25" customHeight="1">
      <c r="A207" s="2" t="s">
        <v>286</v>
      </c>
      <c r="B207" s="3" t="s">
        <v>4</v>
      </c>
      <c r="C207" s="3" t="s">
        <v>24</v>
      </c>
      <c r="D207" s="3" t="s">
        <v>20</v>
      </c>
      <c r="E207" s="1" t="s">
        <v>287</v>
      </c>
      <c r="F207" s="3"/>
      <c r="G207" s="8">
        <v>2859.3</v>
      </c>
      <c r="H207" s="9">
        <f>H208</f>
        <v>0</v>
      </c>
      <c r="I207" s="8">
        <f t="shared" si="16"/>
        <v>2859.3</v>
      </c>
      <c r="J207" s="9">
        <f>J208</f>
        <v>0</v>
      </c>
      <c r="K207" s="8">
        <f t="shared" si="14"/>
        <v>2859.3</v>
      </c>
      <c r="L207" s="8">
        <v>2859.3</v>
      </c>
      <c r="M207" s="9">
        <f>M208</f>
        <v>0</v>
      </c>
      <c r="N207" s="9">
        <f>N208</f>
        <v>0</v>
      </c>
      <c r="O207" s="8">
        <f t="shared" si="12"/>
        <v>2859.3</v>
      </c>
      <c r="P207" s="8">
        <f t="shared" si="17"/>
        <v>2859.3</v>
      </c>
      <c r="Q207" s="9">
        <f>Q208</f>
        <v>0</v>
      </c>
      <c r="R207" s="8">
        <f t="shared" si="15"/>
        <v>2859.3</v>
      </c>
      <c r="S207" s="9">
        <f>S208</f>
        <v>0</v>
      </c>
      <c r="T207" s="8">
        <f t="shared" si="13"/>
        <v>2859.3</v>
      </c>
    </row>
    <row r="208" spans="1:20" ht="51" customHeight="1">
      <c r="A208" s="2" t="s">
        <v>72</v>
      </c>
      <c r="B208" s="3" t="s">
        <v>4</v>
      </c>
      <c r="C208" s="3" t="s">
        <v>24</v>
      </c>
      <c r="D208" s="3" t="s">
        <v>20</v>
      </c>
      <c r="E208" s="1" t="s">
        <v>287</v>
      </c>
      <c r="F208" s="3">
        <v>600</v>
      </c>
      <c r="G208" s="8">
        <v>2859.3</v>
      </c>
      <c r="H208" s="9"/>
      <c r="I208" s="8">
        <f t="shared" si="16"/>
        <v>2859.3</v>
      </c>
      <c r="J208" s="9"/>
      <c r="K208" s="8">
        <f t="shared" si="14"/>
        <v>2859.3</v>
      </c>
      <c r="L208" s="8">
        <v>2859.3</v>
      </c>
      <c r="M208" s="9"/>
      <c r="N208" s="9"/>
      <c r="O208" s="8">
        <f t="shared" si="12"/>
        <v>2859.3</v>
      </c>
      <c r="P208" s="8">
        <f t="shared" si="17"/>
        <v>2859.3</v>
      </c>
      <c r="Q208" s="9"/>
      <c r="R208" s="8">
        <f t="shared" si="15"/>
        <v>2859.3</v>
      </c>
      <c r="S208" s="9"/>
      <c r="T208" s="8">
        <f t="shared" si="13"/>
        <v>2859.3</v>
      </c>
    </row>
    <row r="209" spans="1:20" ht="43.5" customHeight="1">
      <c r="A209" s="2" t="s">
        <v>119</v>
      </c>
      <c r="B209" s="3" t="s">
        <v>4</v>
      </c>
      <c r="C209" s="3" t="s">
        <v>24</v>
      </c>
      <c r="D209" s="3" t="s">
        <v>20</v>
      </c>
      <c r="E209" s="1" t="s">
        <v>118</v>
      </c>
      <c r="F209" s="3"/>
      <c r="G209" s="8">
        <v>0</v>
      </c>
      <c r="H209" s="9">
        <f>H210</f>
        <v>0</v>
      </c>
      <c r="I209" s="8">
        <f t="shared" si="16"/>
        <v>0</v>
      </c>
      <c r="J209" s="9">
        <f>J210</f>
        <v>0</v>
      </c>
      <c r="K209" s="8">
        <f t="shared" si="14"/>
        <v>0</v>
      </c>
      <c r="L209" s="8">
        <v>0</v>
      </c>
      <c r="M209" s="9">
        <f>M210</f>
        <v>0</v>
      </c>
      <c r="N209" s="9">
        <f>N210</f>
        <v>0</v>
      </c>
      <c r="O209" s="8">
        <f t="shared" si="12"/>
        <v>0</v>
      </c>
      <c r="P209" s="8">
        <f t="shared" si="17"/>
        <v>0</v>
      </c>
      <c r="Q209" s="9">
        <f>Q210</f>
        <v>0</v>
      </c>
      <c r="R209" s="8">
        <f t="shared" si="15"/>
        <v>0</v>
      </c>
      <c r="S209" s="9">
        <f>S210</f>
        <v>0</v>
      </c>
      <c r="T209" s="8">
        <f t="shared" si="13"/>
        <v>0</v>
      </c>
    </row>
    <row r="210" spans="1:20" ht="54.75" customHeight="1">
      <c r="A210" s="2" t="s">
        <v>72</v>
      </c>
      <c r="B210" s="3" t="s">
        <v>4</v>
      </c>
      <c r="C210" s="3" t="s">
        <v>24</v>
      </c>
      <c r="D210" s="3" t="s">
        <v>20</v>
      </c>
      <c r="E210" s="1" t="s">
        <v>118</v>
      </c>
      <c r="F210" s="3">
        <v>600</v>
      </c>
      <c r="G210" s="8">
        <v>0</v>
      </c>
      <c r="H210" s="9"/>
      <c r="I210" s="8">
        <f t="shared" si="16"/>
        <v>0</v>
      </c>
      <c r="J210" s="9"/>
      <c r="K210" s="8">
        <f t="shared" si="14"/>
        <v>0</v>
      </c>
      <c r="L210" s="8">
        <v>0</v>
      </c>
      <c r="M210" s="9"/>
      <c r="N210" s="9"/>
      <c r="O210" s="8">
        <f t="shared" si="12"/>
        <v>0</v>
      </c>
      <c r="P210" s="8">
        <f t="shared" si="17"/>
        <v>0</v>
      </c>
      <c r="Q210" s="9"/>
      <c r="R210" s="8">
        <f t="shared" si="15"/>
        <v>0</v>
      </c>
      <c r="S210" s="9"/>
      <c r="T210" s="8">
        <f t="shared" si="13"/>
        <v>0</v>
      </c>
    </row>
    <row r="211" spans="1:20" ht="169.5" customHeight="1">
      <c r="A211" s="15" t="s">
        <v>120</v>
      </c>
      <c r="B211" s="3" t="s">
        <v>4</v>
      </c>
      <c r="C211" s="3" t="s">
        <v>24</v>
      </c>
      <c r="D211" s="3" t="s">
        <v>20</v>
      </c>
      <c r="E211" s="12" t="s">
        <v>121</v>
      </c>
      <c r="F211" s="3"/>
      <c r="G211" s="8">
        <v>426.12</v>
      </c>
      <c r="H211" s="9">
        <f>H212</f>
        <v>0</v>
      </c>
      <c r="I211" s="8">
        <f t="shared" si="16"/>
        <v>426.12</v>
      </c>
      <c r="J211" s="9">
        <f>J212</f>
        <v>0</v>
      </c>
      <c r="K211" s="8">
        <f t="shared" si="14"/>
        <v>426.12</v>
      </c>
      <c r="L211" s="8">
        <v>426.12</v>
      </c>
      <c r="M211" s="9">
        <f>M212</f>
        <v>0</v>
      </c>
      <c r="N211" s="9">
        <f>N212</f>
        <v>0</v>
      </c>
      <c r="O211" s="8">
        <f t="shared" ref="O211:O276" si="18">K211+N211</f>
        <v>426.12</v>
      </c>
      <c r="P211" s="8">
        <f t="shared" si="17"/>
        <v>426.12</v>
      </c>
      <c r="Q211" s="9">
        <f>Q212</f>
        <v>0</v>
      </c>
      <c r="R211" s="8">
        <f t="shared" si="15"/>
        <v>426.12</v>
      </c>
      <c r="S211" s="9">
        <f>S212</f>
        <v>0</v>
      </c>
      <c r="T211" s="8">
        <f t="shared" ref="T211:T276" si="19">R211+S211</f>
        <v>426.12</v>
      </c>
    </row>
    <row r="212" spans="1:20" ht="48.75" customHeight="1">
      <c r="A212" s="2" t="s">
        <v>72</v>
      </c>
      <c r="B212" s="3" t="s">
        <v>4</v>
      </c>
      <c r="C212" s="3" t="s">
        <v>24</v>
      </c>
      <c r="D212" s="3" t="s">
        <v>20</v>
      </c>
      <c r="E212" s="12" t="s">
        <v>121</v>
      </c>
      <c r="F212" s="3">
        <v>600</v>
      </c>
      <c r="G212" s="8">
        <v>426.12</v>
      </c>
      <c r="H212" s="9"/>
      <c r="I212" s="8">
        <f t="shared" si="16"/>
        <v>426.12</v>
      </c>
      <c r="J212" s="9"/>
      <c r="K212" s="8">
        <f t="shared" ref="K212:K279" si="20">I212+J212</f>
        <v>426.12</v>
      </c>
      <c r="L212" s="8">
        <v>426.12</v>
      </c>
      <c r="M212" s="9"/>
      <c r="N212" s="9"/>
      <c r="O212" s="8">
        <f t="shared" si="18"/>
        <v>426.12</v>
      </c>
      <c r="P212" s="8">
        <f t="shared" si="17"/>
        <v>426.12</v>
      </c>
      <c r="Q212" s="9"/>
      <c r="R212" s="8">
        <f t="shared" ref="R212:R279" si="21">P212+Q212</f>
        <v>426.12</v>
      </c>
      <c r="S212" s="9"/>
      <c r="T212" s="8">
        <f t="shared" si="19"/>
        <v>426.12</v>
      </c>
    </row>
    <row r="213" spans="1:20" ht="78" customHeight="1">
      <c r="A213" s="10" t="s">
        <v>135</v>
      </c>
      <c r="B213" s="3" t="s">
        <v>4</v>
      </c>
      <c r="C213" s="3" t="s">
        <v>24</v>
      </c>
      <c r="D213" s="3" t="s">
        <v>26</v>
      </c>
      <c r="E213" s="1" t="s">
        <v>141</v>
      </c>
      <c r="F213" s="3"/>
      <c r="G213" s="8">
        <v>23815.31</v>
      </c>
      <c r="H213" s="9">
        <f>H214</f>
        <v>0</v>
      </c>
      <c r="I213" s="8">
        <f t="shared" si="16"/>
        <v>23815.31</v>
      </c>
      <c r="J213" s="9">
        <f>J214</f>
        <v>0</v>
      </c>
      <c r="K213" s="8">
        <f t="shared" si="20"/>
        <v>23815.31</v>
      </c>
      <c r="L213" s="8">
        <v>23815.31</v>
      </c>
      <c r="M213" s="9">
        <f>M214</f>
        <v>0</v>
      </c>
      <c r="N213" s="9">
        <f>N214</f>
        <v>0</v>
      </c>
      <c r="O213" s="8">
        <f t="shared" si="18"/>
        <v>23815.31</v>
      </c>
      <c r="P213" s="8">
        <f t="shared" si="17"/>
        <v>23815.31</v>
      </c>
      <c r="Q213" s="9">
        <f>Q214</f>
        <v>0</v>
      </c>
      <c r="R213" s="8">
        <f t="shared" si="21"/>
        <v>23815.31</v>
      </c>
      <c r="S213" s="9">
        <f>S214</f>
        <v>0</v>
      </c>
      <c r="T213" s="8">
        <f t="shared" si="19"/>
        <v>23815.31</v>
      </c>
    </row>
    <row r="214" spans="1:20" ht="53.25" customHeight="1">
      <c r="A214" s="2" t="s">
        <v>72</v>
      </c>
      <c r="B214" s="3" t="s">
        <v>4</v>
      </c>
      <c r="C214" s="3" t="s">
        <v>24</v>
      </c>
      <c r="D214" s="3" t="s">
        <v>26</v>
      </c>
      <c r="E214" s="1" t="s">
        <v>141</v>
      </c>
      <c r="F214" s="3">
        <v>600</v>
      </c>
      <c r="G214" s="8">
        <v>23815.31</v>
      </c>
      <c r="H214" s="9"/>
      <c r="I214" s="8">
        <f t="shared" ref="I214:I283" si="22">G214+H214</f>
        <v>23815.31</v>
      </c>
      <c r="J214" s="9"/>
      <c r="K214" s="8">
        <f t="shared" si="20"/>
        <v>23815.31</v>
      </c>
      <c r="L214" s="8">
        <v>23815.31</v>
      </c>
      <c r="M214" s="9"/>
      <c r="N214" s="9"/>
      <c r="O214" s="8">
        <f t="shared" si="18"/>
        <v>23815.31</v>
      </c>
      <c r="P214" s="8">
        <f t="shared" ref="P214:P283" si="23">L214+M214</f>
        <v>23815.31</v>
      </c>
      <c r="Q214" s="9"/>
      <c r="R214" s="8">
        <f t="shared" si="21"/>
        <v>23815.31</v>
      </c>
      <c r="S214" s="9"/>
      <c r="T214" s="8">
        <f t="shared" si="19"/>
        <v>23815.31</v>
      </c>
    </row>
    <row r="215" spans="1:20" ht="42.75" customHeight="1">
      <c r="A215" s="10" t="s">
        <v>136</v>
      </c>
      <c r="B215" s="3" t="s">
        <v>4</v>
      </c>
      <c r="C215" s="3" t="s">
        <v>24</v>
      </c>
      <c r="D215" s="3" t="s">
        <v>26</v>
      </c>
      <c r="E215" s="1" t="s">
        <v>142</v>
      </c>
      <c r="F215" s="3"/>
      <c r="G215" s="8">
        <v>150</v>
      </c>
      <c r="H215" s="9">
        <f>H216</f>
        <v>0</v>
      </c>
      <c r="I215" s="8">
        <f t="shared" si="22"/>
        <v>150</v>
      </c>
      <c r="J215" s="9">
        <f>J216</f>
        <v>0</v>
      </c>
      <c r="K215" s="8">
        <f t="shared" si="20"/>
        <v>150</v>
      </c>
      <c r="L215" s="8">
        <v>150</v>
      </c>
      <c r="M215" s="9">
        <f>M216</f>
        <v>0</v>
      </c>
      <c r="N215" s="9">
        <f>N216</f>
        <v>0</v>
      </c>
      <c r="O215" s="8">
        <f t="shared" si="18"/>
        <v>150</v>
      </c>
      <c r="P215" s="8">
        <f t="shared" si="23"/>
        <v>150</v>
      </c>
      <c r="Q215" s="9">
        <f>Q216</f>
        <v>0</v>
      </c>
      <c r="R215" s="8">
        <f t="shared" si="21"/>
        <v>150</v>
      </c>
      <c r="S215" s="9">
        <f>S216</f>
        <v>0</v>
      </c>
      <c r="T215" s="8">
        <f t="shared" si="19"/>
        <v>150</v>
      </c>
    </row>
    <row r="216" spans="1:20" ht="45.75" customHeight="1">
      <c r="A216" s="2" t="s">
        <v>72</v>
      </c>
      <c r="B216" s="3" t="s">
        <v>4</v>
      </c>
      <c r="C216" s="3" t="s">
        <v>24</v>
      </c>
      <c r="D216" s="3" t="s">
        <v>26</v>
      </c>
      <c r="E216" s="1" t="s">
        <v>142</v>
      </c>
      <c r="F216" s="3">
        <v>600</v>
      </c>
      <c r="G216" s="8">
        <v>150</v>
      </c>
      <c r="H216" s="9"/>
      <c r="I216" s="8">
        <f t="shared" si="22"/>
        <v>150</v>
      </c>
      <c r="J216" s="9"/>
      <c r="K216" s="8">
        <f t="shared" si="20"/>
        <v>150</v>
      </c>
      <c r="L216" s="8">
        <v>150</v>
      </c>
      <c r="M216" s="9"/>
      <c r="N216" s="9"/>
      <c r="O216" s="8">
        <f t="shared" si="18"/>
        <v>150</v>
      </c>
      <c r="P216" s="8">
        <f t="shared" si="23"/>
        <v>150</v>
      </c>
      <c r="Q216" s="9"/>
      <c r="R216" s="8">
        <f t="shared" si="21"/>
        <v>150</v>
      </c>
      <c r="S216" s="9"/>
      <c r="T216" s="8">
        <f t="shared" si="19"/>
        <v>150</v>
      </c>
    </row>
    <row r="217" spans="1:20" ht="56.25" customHeight="1">
      <c r="A217" s="2" t="s">
        <v>278</v>
      </c>
      <c r="B217" s="3" t="s">
        <v>4</v>
      </c>
      <c r="C217" s="3" t="s">
        <v>24</v>
      </c>
      <c r="D217" s="3" t="s">
        <v>26</v>
      </c>
      <c r="E217" s="1" t="s">
        <v>303</v>
      </c>
      <c r="F217" s="3"/>
      <c r="G217" s="8">
        <v>0</v>
      </c>
      <c r="H217" s="9">
        <f>H218</f>
        <v>0</v>
      </c>
      <c r="I217" s="8">
        <f t="shared" si="22"/>
        <v>0</v>
      </c>
      <c r="J217" s="9">
        <f>J218</f>
        <v>0</v>
      </c>
      <c r="K217" s="8">
        <f t="shared" si="20"/>
        <v>0</v>
      </c>
      <c r="L217" s="8">
        <v>0</v>
      </c>
      <c r="M217" s="9">
        <f>M218</f>
        <v>0</v>
      </c>
      <c r="N217" s="9">
        <f>N218</f>
        <v>0</v>
      </c>
      <c r="O217" s="8">
        <f t="shared" si="18"/>
        <v>0</v>
      </c>
      <c r="P217" s="8">
        <f t="shared" si="23"/>
        <v>0</v>
      </c>
      <c r="Q217" s="9">
        <f>Q218</f>
        <v>0</v>
      </c>
      <c r="R217" s="8">
        <f t="shared" si="21"/>
        <v>0</v>
      </c>
      <c r="S217" s="9">
        <f>S218</f>
        <v>0</v>
      </c>
      <c r="T217" s="8">
        <f t="shared" si="19"/>
        <v>0</v>
      </c>
    </row>
    <row r="218" spans="1:20" ht="45.75" customHeight="1">
      <c r="A218" s="2" t="s">
        <v>72</v>
      </c>
      <c r="B218" s="3" t="s">
        <v>4</v>
      </c>
      <c r="C218" s="3" t="s">
        <v>24</v>
      </c>
      <c r="D218" s="3" t="s">
        <v>26</v>
      </c>
      <c r="E218" s="1" t="s">
        <v>303</v>
      </c>
      <c r="F218" s="3">
        <v>600</v>
      </c>
      <c r="G218" s="8">
        <v>0</v>
      </c>
      <c r="H218" s="9"/>
      <c r="I218" s="8">
        <f t="shared" si="22"/>
        <v>0</v>
      </c>
      <c r="J218" s="9"/>
      <c r="K218" s="8">
        <f t="shared" si="20"/>
        <v>0</v>
      </c>
      <c r="L218" s="8">
        <v>0</v>
      </c>
      <c r="M218" s="9"/>
      <c r="N218" s="9"/>
      <c r="O218" s="8">
        <f t="shared" si="18"/>
        <v>0</v>
      </c>
      <c r="P218" s="8">
        <f t="shared" si="23"/>
        <v>0</v>
      </c>
      <c r="Q218" s="9"/>
      <c r="R218" s="8">
        <f t="shared" si="21"/>
        <v>0</v>
      </c>
      <c r="S218" s="9"/>
      <c r="T218" s="8">
        <f t="shared" si="19"/>
        <v>0</v>
      </c>
    </row>
    <row r="219" spans="1:20" ht="115.5" customHeight="1">
      <c r="A219" s="15" t="s">
        <v>137</v>
      </c>
      <c r="B219" s="3" t="s">
        <v>4</v>
      </c>
      <c r="C219" s="3" t="s">
        <v>24</v>
      </c>
      <c r="D219" s="3" t="s">
        <v>26</v>
      </c>
      <c r="E219" s="1" t="s">
        <v>143</v>
      </c>
      <c r="F219" s="3"/>
      <c r="G219" s="8">
        <v>1150</v>
      </c>
      <c r="H219" s="9">
        <f>H220</f>
        <v>0</v>
      </c>
      <c r="I219" s="8">
        <f t="shared" si="22"/>
        <v>1150</v>
      </c>
      <c r="J219" s="9">
        <f>J220</f>
        <v>0</v>
      </c>
      <c r="K219" s="8">
        <f t="shared" si="20"/>
        <v>1150</v>
      </c>
      <c r="L219" s="8">
        <v>1150</v>
      </c>
      <c r="M219" s="9">
        <f>M220</f>
        <v>0</v>
      </c>
      <c r="N219" s="9">
        <f>N220</f>
        <v>0</v>
      </c>
      <c r="O219" s="8">
        <f t="shared" si="18"/>
        <v>1150</v>
      </c>
      <c r="P219" s="8">
        <f t="shared" si="23"/>
        <v>1150</v>
      </c>
      <c r="Q219" s="9">
        <f>Q220</f>
        <v>0</v>
      </c>
      <c r="R219" s="8">
        <f t="shared" si="21"/>
        <v>1150</v>
      </c>
      <c r="S219" s="9">
        <f>S220</f>
        <v>0</v>
      </c>
      <c r="T219" s="8">
        <f t="shared" si="19"/>
        <v>1150</v>
      </c>
    </row>
    <row r="220" spans="1:20" ht="53.25" customHeight="1">
      <c r="A220" s="2" t="s">
        <v>72</v>
      </c>
      <c r="B220" s="3" t="s">
        <v>4</v>
      </c>
      <c r="C220" s="3" t="s">
        <v>24</v>
      </c>
      <c r="D220" s="3" t="s">
        <v>26</v>
      </c>
      <c r="E220" s="1" t="s">
        <v>143</v>
      </c>
      <c r="F220" s="3">
        <v>600</v>
      </c>
      <c r="G220" s="8">
        <v>1150</v>
      </c>
      <c r="H220" s="9"/>
      <c r="I220" s="8">
        <f t="shared" si="22"/>
        <v>1150</v>
      </c>
      <c r="J220" s="9"/>
      <c r="K220" s="8">
        <f t="shared" si="20"/>
        <v>1150</v>
      </c>
      <c r="L220" s="8">
        <v>1150</v>
      </c>
      <c r="M220" s="9"/>
      <c r="N220" s="9"/>
      <c r="O220" s="8">
        <f t="shared" si="18"/>
        <v>1150</v>
      </c>
      <c r="P220" s="8">
        <f t="shared" si="23"/>
        <v>1150</v>
      </c>
      <c r="Q220" s="9"/>
      <c r="R220" s="8">
        <f t="shared" si="21"/>
        <v>1150</v>
      </c>
      <c r="S220" s="9"/>
      <c r="T220" s="8">
        <f t="shared" si="19"/>
        <v>1150</v>
      </c>
    </row>
    <row r="221" spans="1:20" ht="53.25" customHeight="1">
      <c r="A221" s="2" t="s">
        <v>138</v>
      </c>
      <c r="B221" s="3" t="s">
        <v>4</v>
      </c>
      <c r="C221" s="3" t="s">
        <v>24</v>
      </c>
      <c r="D221" s="3" t="s">
        <v>26</v>
      </c>
      <c r="E221" s="1" t="s">
        <v>144</v>
      </c>
      <c r="F221" s="3"/>
      <c r="G221" s="8">
        <v>478</v>
      </c>
      <c r="H221" s="9">
        <f>H222</f>
        <v>0</v>
      </c>
      <c r="I221" s="8">
        <f t="shared" si="22"/>
        <v>478</v>
      </c>
      <c r="J221" s="9">
        <f>J222</f>
        <v>0</v>
      </c>
      <c r="K221" s="8">
        <f t="shared" si="20"/>
        <v>478</v>
      </c>
      <c r="L221" s="8">
        <v>478</v>
      </c>
      <c r="M221" s="9">
        <f>M222</f>
        <v>0</v>
      </c>
      <c r="N221" s="9">
        <f>N222</f>
        <v>0</v>
      </c>
      <c r="O221" s="8">
        <f t="shared" si="18"/>
        <v>478</v>
      </c>
      <c r="P221" s="8">
        <f t="shared" si="23"/>
        <v>478</v>
      </c>
      <c r="Q221" s="9">
        <f>Q222</f>
        <v>0</v>
      </c>
      <c r="R221" s="8">
        <f t="shared" si="21"/>
        <v>478</v>
      </c>
      <c r="S221" s="9">
        <f>S222</f>
        <v>0</v>
      </c>
      <c r="T221" s="8">
        <f t="shared" si="19"/>
        <v>478</v>
      </c>
    </row>
    <row r="222" spans="1:20" ht="53.25" customHeight="1">
      <c r="A222" s="2" t="s">
        <v>72</v>
      </c>
      <c r="B222" s="3" t="s">
        <v>4</v>
      </c>
      <c r="C222" s="3" t="s">
        <v>24</v>
      </c>
      <c r="D222" s="3" t="s">
        <v>26</v>
      </c>
      <c r="E222" s="1" t="s">
        <v>144</v>
      </c>
      <c r="F222" s="3">
        <v>600</v>
      </c>
      <c r="G222" s="8">
        <v>478</v>
      </c>
      <c r="H222" s="9"/>
      <c r="I222" s="8">
        <f t="shared" si="22"/>
        <v>478</v>
      </c>
      <c r="J222" s="9"/>
      <c r="K222" s="8">
        <f t="shared" si="20"/>
        <v>478</v>
      </c>
      <c r="L222" s="8">
        <v>478</v>
      </c>
      <c r="M222" s="9"/>
      <c r="N222" s="9"/>
      <c r="O222" s="8">
        <f t="shared" si="18"/>
        <v>478</v>
      </c>
      <c r="P222" s="8">
        <f t="shared" si="23"/>
        <v>478</v>
      </c>
      <c r="Q222" s="9"/>
      <c r="R222" s="8">
        <f t="shared" si="21"/>
        <v>478</v>
      </c>
      <c r="S222" s="9"/>
      <c r="T222" s="8">
        <f t="shared" si="19"/>
        <v>478</v>
      </c>
    </row>
    <row r="223" spans="1:20" ht="56.25" customHeight="1">
      <c r="A223" s="4" t="s">
        <v>139</v>
      </c>
      <c r="B223" s="3" t="s">
        <v>4</v>
      </c>
      <c r="C223" s="3" t="s">
        <v>24</v>
      </c>
      <c r="D223" s="3" t="s">
        <v>26</v>
      </c>
      <c r="E223" s="12" t="s">
        <v>145</v>
      </c>
      <c r="F223" s="3"/>
      <c r="G223" s="8">
        <v>600</v>
      </c>
      <c r="H223" s="9">
        <f>H224</f>
        <v>0</v>
      </c>
      <c r="I223" s="8">
        <f t="shared" si="22"/>
        <v>600</v>
      </c>
      <c r="J223" s="9">
        <f>J224</f>
        <v>0</v>
      </c>
      <c r="K223" s="8">
        <f t="shared" si="20"/>
        <v>600</v>
      </c>
      <c r="L223" s="8">
        <v>600</v>
      </c>
      <c r="M223" s="9">
        <f>M224</f>
        <v>0</v>
      </c>
      <c r="N223" s="9">
        <f>N224</f>
        <v>0</v>
      </c>
      <c r="O223" s="8">
        <f t="shared" si="18"/>
        <v>600</v>
      </c>
      <c r="P223" s="8">
        <f t="shared" si="23"/>
        <v>600</v>
      </c>
      <c r="Q223" s="9">
        <f>Q224</f>
        <v>0</v>
      </c>
      <c r="R223" s="8">
        <f t="shared" si="21"/>
        <v>600</v>
      </c>
      <c r="S223" s="9">
        <f>S224</f>
        <v>0</v>
      </c>
      <c r="T223" s="8">
        <f t="shared" si="19"/>
        <v>600</v>
      </c>
    </row>
    <row r="224" spans="1:20" ht="53.25" customHeight="1">
      <c r="A224" s="2" t="s">
        <v>72</v>
      </c>
      <c r="B224" s="3" t="s">
        <v>4</v>
      </c>
      <c r="C224" s="3" t="s">
        <v>24</v>
      </c>
      <c r="D224" s="3" t="s">
        <v>26</v>
      </c>
      <c r="E224" s="12" t="s">
        <v>145</v>
      </c>
      <c r="F224" s="3">
        <v>600</v>
      </c>
      <c r="G224" s="8">
        <v>600</v>
      </c>
      <c r="H224" s="9"/>
      <c r="I224" s="8">
        <f t="shared" si="22"/>
        <v>600</v>
      </c>
      <c r="J224" s="9"/>
      <c r="K224" s="8">
        <f t="shared" si="20"/>
        <v>600</v>
      </c>
      <c r="L224" s="8">
        <v>600</v>
      </c>
      <c r="M224" s="9"/>
      <c r="N224" s="9"/>
      <c r="O224" s="8">
        <f t="shared" si="18"/>
        <v>600</v>
      </c>
      <c r="P224" s="8">
        <f t="shared" si="23"/>
        <v>600</v>
      </c>
      <c r="Q224" s="9"/>
      <c r="R224" s="8">
        <f t="shared" si="21"/>
        <v>600</v>
      </c>
      <c r="S224" s="9"/>
      <c r="T224" s="8">
        <f t="shared" si="19"/>
        <v>600</v>
      </c>
    </row>
    <row r="225" spans="1:20" ht="194.25" customHeight="1">
      <c r="A225" s="15" t="s">
        <v>140</v>
      </c>
      <c r="B225" s="3" t="s">
        <v>4</v>
      </c>
      <c r="C225" s="3" t="s">
        <v>24</v>
      </c>
      <c r="D225" s="3" t="s">
        <v>26</v>
      </c>
      <c r="E225" s="12" t="s">
        <v>146</v>
      </c>
      <c r="F225" s="3"/>
      <c r="G225" s="8">
        <v>92906.635999999999</v>
      </c>
      <c r="H225" s="9">
        <f>H226</f>
        <v>0</v>
      </c>
      <c r="I225" s="8">
        <f t="shared" si="22"/>
        <v>92906.635999999999</v>
      </c>
      <c r="J225" s="9">
        <f>J226</f>
        <v>0</v>
      </c>
      <c r="K225" s="8">
        <f t="shared" si="20"/>
        <v>92906.635999999999</v>
      </c>
      <c r="L225" s="8">
        <v>92906.635999999999</v>
      </c>
      <c r="M225" s="9">
        <f>M226</f>
        <v>0</v>
      </c>
      <c r="N225" s="9">
        <f>N226</f>
        <v>0</v>
      </c>
      <c r="O225" s="8">
        <f t="shared" si="18"/>
        <v>92906.635999999999</v>
      </c>
      <c r="P225" s="8">
        <f t="shared" si="23"/>
        <v>92906.635999999999</v>
      </c>
      <c r="Q225" s="9">
        <f>Q226</f>
        <v>0</v>
      </c>
      <c r="R225" s="8">
        <f t="shared" si="21"/>
        <v>92906.635999999999</v>
      </c>
      <c r="S225" s="9">
        <f>S226</f>
        <v>0</v>
      </c>
      <c r="T225" s="8">
        <f t="shared" si="19"/>
        <v>92906.635999999999</v>
      </c>
    </row>
    <row r="226" spans="1:20" ht="57" customHeight="1">
      <c r="A226" s="2" t="s">
        <v>72</v>
      </c>
      <c r="B226" s="3" t="s">
        <v>4</v>
      </c>
      <c r="C226" s="3" t="s">
        <v>24</v>
      </c>
      <c r="D226" s="3" t="s">
        <v>26</v>
      </c>
      <c r="E226" s="12" t="s">
        <v>146</v>
      </c>
      <c r="F226" s="3">
        <v>600</v>
      </c>
      <c r="G226" s="8">
        <v>92906.635999999999</v>
      </c>
      <c r="H226" s="9"/>
      <c r="I226" s="8">
        <f t="shared" si="22"/>
        <v>92906.635999999999</v>
      </c>
      <c r="J226" s="9"/>
      <c r="K226" s="8">
        <f t="shared" si="20"/>
        <v>92906.635999999999</v>
      </c>
      <c r="L226" s="8">
        <v>92906.635999999999</v>
      </c>
      <c r="M226" s="9"/>
      <c r="N226" s="9"/>
      <c r="O226" s="8">
        <f t="shared" si="18"/>
        <v>92906.635999999999</v>
      </c>
      <c r="P226" s="8">
        <f t="shared" si="23"/>
        <v>92906.635999999999</v>
      </c>
      <c r="Q226" s="9"/>
      <c r="R226" s="8">
        <f t="shared" si="21"/>
        <v>92906.635999999999</v>
      </c>
      <c r="S226" s="9"/>
      <c r="T226" s="8">
        <f t="shared" si="19"/>
        <v>92906.635999999999</v>
      </c>
    </row>
    <row r="227" spans="1:20" ht="42" customHeight="1">
      <c r="A227" s="10" t="s">
        <v>147</v>
      </c>
      <c r="B227" s="3" t="s">
        <v>4</v>
      </c>
      <c r="C227" s="3" t="s">
        <v>24</v>
      </c>
      <c r="D227" s="3" t="s">
        <v>26</v>
      </c>
      <c r="E227" s="1" t="s">
        <v>148</v>
      </c>
      <c r="F227" s="3"/>
      <c r="G227" s="8">
        <v>0</v>
      </c>
      <c r="H227" s="9">
        <f>H228</f>
        <v>0</v>
      </c>
      <c r="I227" s="8">
        <f t="shared" si="22"/>
        <v>0</v>
      </c>
      <c r="J227" s="9">
        <f>J228</f>
        <v>0</v>
      </c>
      <c r="K227" s="8">
        <f t="shared" si="20"/>
        <v>0</v>
      </c>
      <c r="L227" s="8">
        <v>0</v>
      </c>
      <c r="M227" s="9">
        <f>M228</f>
        <v>0</v>
      </c>
      <c r="N227" s="9">
        <f>N228</f>
        <v>0</v>
      </c>
      <c r="O227" s="8">
        <f t="shared" si="18"/>
        <v>0</v>
      </c>
      <c r="P227" s="8">
        <f t="shared" si="23"/>
        <v>0</v>
      </c>
      <c r="Q227" s="9">
        <f>Q228</f>
        <v>0</v>
      </c>
      <c r="R227" s="8">
        <f t="shared" si="21"/>
        <v>0</v>
      </c>
      <c r="S227" s="9">
        <f>S228</f>
        <v>0</v>
      </c>
      <c r="T227" s="8">
        <f t="shared" si="19"/>
        <v>0</v>
      </c>
    </row>
    <row r="228" spans="1:20" ht="51.75" customHeight="1">
      <c r="A228" s="2" t="s">
        <v>72</v>
      </c>
      <c r="B228" s="3" t="s">
        <v>4</v>
      </c>
      <c r="C228" s="3" t="s">
        <v>24</v>
      </c>
      <c r="D228" s="3" t="s">
        <v>26</v>
      </c>
      <c r="E228" s="1" t="s">
        <v>148</v>
      </c>
      <c r="F228" s="3">
        <v>600</v>
      </c>
      <c r="G228" s="8">
        <v>0</v>
      </c>
      <c r="H228" s="9"/>
      <c r="I228" s="8">
        <f t="shared" si="22"/>
        <v>0</v>
      </c>
      <c r="J228" s="9"/>
      <c r="K228" s="8">
        <f t="shared" si="20"/>
        <v>0</v>
      </c>
      <c r="L228" s="8">
        <v>0</v>
      </c>
      <c r="M228" s="9"/>
      <c r="N228" s="9"/>
      <c r="O228" s="8">
        <f t="shared" si="18"/>
        <v>0</v>
      </c>
      <c r="P228" s="8">
        <f t="shared" si="23"/>
        <v>0</v>
      </c>
      <c r="Q228" s="9"/>
      <c r="R228" s="8">
        <f t="shared" si="21"/>
        <v>0</v>
      </c>
      <c r="S228" s="9"/>
      <c r="T228" s="8">
        <f t="shared" si="19"/>
        <v>0</v>
      </c>
    </row>
    <row r="229" spans="1:20" ht="48" customHeight="1">
      <c r="A229" s="2" t="s">
        <v>282</v>
      </c>
      <c r="B229" s="3" t="s">
        <v>4</v>
      </c>
      <c r="C229" s="3" t="s">
        <v>24</v>
      </c>
      <c r="D229" s="3" t="s">
        <v>26</v>
      </c>
      <c r="E229" s="1" t="s">
        <v>283</v>
      </c>
      <c r="F229" s="3"/>
      <c r="G229" s="8">
        <v>0</v>
      </c>
      <c r="H229" s="9">
        <f>H230</f>
        <v>0</v>
      </c>
      <c r="I229" s="8">
        <f t="shared" si="22"/>
        <v>0</v>
      </c>
      <c r="J229" s="9">
        <f>J230</f>
        <v>0</v>
      </c>
      <c r="K229" s="8">
        <f t="shared" si="20"/>
        <v>0</v>
      </c>
      <c r="L229" s="8">
        <v>0</v>
      </c>
      <c r="M229" s="9">
        <f>M230</f>
        <v>0</v>
      </c>
      <c r="N229" s="9">
        <f>N230</f>
        <v>0</v>
      </c>
      <c r="O229" s="8">
        <f t="shared" si="18"/>
        <v>0</v>
      </c>
      <c r="P229" s="8">
        <f t="shared" si="23"/>
        <v>0</v>
      </c>
      <c r="Q229" s="9">
        <f>Q230</f>
        <v>0</v>
      </c>
      <c r="R229" s="8">
        <f t="shared" si="21"/>
        <v>0</v>
      </c>
      <c r="S229" s="9">
        <f>S230</f>
        <v>0</v>
      </c>
      <c r="T229" s="8">
        <f t="shared" si="19"/>
        <v>0</v>
      </c>
    </row>
    <row r="230" spans="1:20" ht="51.75" customHeight="1">
      <c r="A230" s="2" t="s">
        <v>72</v>
      </c>
      <c r="B230" s="3" t="s">
        <v>4</v>
      </c>
      <c r="C230" s="3" t="s">
        <v>24</v>
      </c>
      <c r="D230" s="3" t="s">
        <v>26</v>
      </c>
      <c r="E230" s="1" t="s">
        <v>283</v>
      </c>
      <c r="F230" s="3">
        <v>600</v>
      </c>
      <c r="G230" s="8">
        <v>0</v>
      </c>
      <c r="H230" s="9"/>
      <c r="I230" s="8">
        <f t="shared" si="22"/>
        <v>0</v>
      </c>
      <c r="J230" s="9"/>
      <c r="K230" s="8">
        <f t="shared" si="20"/>
        <v>0</v>
      </c>
      <c r="L230" s="8">
        <v>0</v>
      </c>
      <c r="M230" s="9"/>
      <c r="N230" s="9"/>
      <c r="O230" s="8">
        <f t="shared" si="18"/>
        <v>0</v>
      </c>
      <c r="P230" s="8">
        <f t="shared" si="23"/>
        <v>0</v>
      </c>
      <c r="Q230" s="9"/>
      <c r="R230" s="8">
        <f t="shared" si="21"/>
        <v>0</v>
      </c>
      <c r="S230" s="9"/>
      <c r="T230" s="8">
        <f t="shared" si="19"/>
        <v>0</v>
      </c>
    </row>
    <row r="231" spans="1:20" ht="51.75" customHeight="1">
      <c r="A231" s="2" t="s">
        <v>317</v>
      </c>
      <c r="B231" s="3" t="s">
        <v>4</v>
      </c>
      <c r="C231" s="3" t="s">
        <v>24</v>
      </c>
      <c r="D231" s="3" t="s">
        <v>26</v>
      </c>
      <c r="E231" s="1" t="s">
        <v>318</v>
      </c>
      <c r="F231" s="3"/>
      <c r="G231" s="8"/>
      <c r="H231" s="9"/>
      <c r="I231" s="8">
        <f t="shared" si="22"/>
        <v>0</v>
      </c>
      <c r="J231" s="9">
        <f>J232</f>
        <v>0</v>
      </c>
      <c r="K231" s="8">
        <f t="shared" si="20"/>
        <v>0</v>
      </c>
      <c r="L231" s="8"/>
      <c r="M231" s="9"/>
      <c r="N231" s="9">
        <f>N232</f>
        <v>0</v>
      </c>
      <c r="O231" s="8">
        <f t="shared" si="18"/>
        <v>0</v>
      </c>
      <c r="P231" s="8">
        <f t="shared" si="23"/>
        <v>0</v>
      </c>
      <c r="Q231" s="9">
        <f>Q232</f>
        <v>0</v>
      </c>
      <c r="R231" s="8">
        <f t="shared" si="21"/>
        <v>0</v>
      </c>
      <c r="S231" s="9">
        <f>S232</f>
        <v>0</v>
      </c>
      <c r="T231" s="8">
        <f t="shared" si="19"/>
        <v>0</v>
      </c>
    </row>
    <row r="232" spans="1:20" ht="51.75" customHeight="1">
      <c r="A232" s="2" t="s">
        <v>72</v>
      </c>
      <c r="B232" s="3" t="s">
        <v>4</v>
      </c>
      <c r="C232" s="3" t="s">
        <v>24</v>
      </c>
      <c r="D232" s="3" t="s">
        <v>26</v>
      </c>
      <c r="E232" s="1" t="s">
        <v>318</v>
      </c>
      <c r="F232" s="3">
        <v>600</v>
      </c>
      <c r="G232" s="8"/>
      <c r="H232" s="9"/>
      <c r="I232" s="8">
        <f t="shared" si="22"/>
        <v>0</v>
      </c>
      <c r="J232" s="9"/>
      <c r="K232" s="8">
        <f t="shared" si="20"/>
        <v>0</v>
      </c>
      <c r="L232" s="8"/>
      <c r="M232" s="9"/>
      <c r="N232" s="9"/>
      <c r="O232" s="8">
        <f t="shared" si="18"/>
        <v>0</v>
      </c>
      <c r="P232" s="8">
        <f t="shared" si="23"/>
        <v>0</v>
      </c>
      <c r="Q232" s="9"/>
      <c r="R232" s="8">
        <f t="shared" si="21"/>
        <v>0</v>
      </c>
      <c r="S232" s="9"/>
      <c r="T232" s="8">
        <f t="shared" si="19"/>
        <v>0</v>
      </c>
    </row>
    <row r="233" spans="1:20" ht="97.5" customHeight="1">
      <c r="A233" s="2" t="s">
        <v>311</v>
      </c>
      <c r="B233" s="3" t="s">
        <v>4</v>
      </c>
      <c r="C233" s="3" t="s">
        <v>24</v>
      </c>
      <c r="D233" s="3" t="s">
        <v>26</v>
      </c>
      <c r="E233" s="1" t="s">
        <v>301</v>
      </c>
      <c r="F233" s="3"/>
      <c r="G233" s="8">
        <v>1126.9528600000001</v>
      </c>
      <c r="H233" s="9">
        <f>H234</f>
        <v>0.11384</v>
      </c>
      <c r="I233" s="8">
        <f t="shared" si="22"/>
        <v>1127.0667000000001</v>
      </c>
      <c r="J233" s="9">
        <f>J234</f>
        <v>0</v>
      </c>
      <c r="K233" s="8">
        <f t="shared" si="20"/>
        <v>1127.0667000000001</v>
      </c>
      <c r="L233" s="8">
        <v>0</v>
      </c>
      <c r="M233" s="9">
        <f>M234</f>
        <v>0</v>
      </c>
      <c r="N233" s="9">
        <f>N234</f>
        <v>0</v>
      </c>
      <c r="O233" s="8">
        <f t="shared" si="18"/>
        <v>1127.0667000000001</v>
      </c>
      <c r="P233" s="8">
        <f t="shared" si="23"/>
        <v>0</v>
      </c>
      <c r="Q233" s="9">
        <f>Q234</f>
        <v>0</v>
      </c>
      <c r="R233" s="8">
        <f t="shared" si="21"/>
        <v>0</v>
      </c>
      <c r="S233" s="9">
        <f>S234</f>
        <v>0</v>
      </c>
      <c r="T233" s="8">
        <f t="shared" si="19"/>
        <v>0</v>
      </c>
    </row>
    <row r="234" spans="1:20" ht="51.75" customHeight="1">
      <c r="A234" s="2" t="s">
        <v>72</v>
      </c>
      <c r="B234" s="3" t="s">
        <v>4</v>
      </c>
      <c r="C234" s="3" t="s">
        <v>24</v>
      </c>
      <c r="D234" s="3" t="s">
        <v>26</v>
      </c>
      <c r="E234" s="1" t="s">
        <v>301</v>
      </c>
      <c r="F234" s="3">
        <v>600</v>
      </c>
      <c r="G234" s="8">
        <v>1126.9528600000001</v>
      </c>
      <c r="H234" s="9">
        <v>0.11384</v>
      </c>
      <c r="I234" s="8">
        <f t="shared" si="22"/>
        <v>1127.0667000000001</v>
      </c>
      <c r="J234" s="9"/>
      <c r="K234" s="8">
        <f t="shared" si="20"/>
        <v>1127.0667000000001</v>
      </c>
      <c r="L234" s="8">
        <v>0</v>
      </c>
      <c r="M234" s="9"/>
      <c r="N234" s="9"/>
      <c r="O234" s="8">
        <f t="shared" si="18"/>
        <v>1127.0667000000001</v>
      </c>
      <c r="P234" s="8">
        <f t="shared" si="23"/>
        <v>0</v>
      </c>
      <c r="Q234" s="9"/>
      <c r="R234" s="8">
        <f t="shared" si="21"/>
        <v>0</v>
      </c>
      <c r="S234" s="9"/>
      <c r="T234" s="8">
        <f t="shared" si="19"/>
        <v>0</v>
      </c>
    </row>
    <row r="235" spans="1:20" ht="63.75" customHeight="1">
      <c r="A235" s="2" t="s">
        <v>309</v>
      </c>
      <c r="B235" s="3" t="s">
        <v>4</v>
      </c>
      <c r="C235" s="3" t="s">
        <v>24</v>
      </c>
      <c r="D235" s="3" t="s">
        <v>26</v>
      </c>
      <c r="E235" s="1" t="s">
        <v>310</v>
      </c>
      <c r="F235" s="3"/>
      <c r="G235" s="8">
        <v>0</v>
      </c>
      <c r="H235" s="9">
        <f>H236</f>
        <v>2261.2143999999998</v>
      </c>
      <c r="I235" s="8">
        <f t="shared" si="22"/>
        <v>2261.2143999999998</v>
      </c>
      <c r="J235" s="9">
        <f>J236</f>
        <v>0</v>
      </c>
      <c r="K235" s="8">
        <f t="shared" si="20"/>
        <v>2261.2143999999998</v>
      </c>
      <c r="L235" s="8">
        <v>0</v>
      </c>
      <c r="M235" s="9">
        <f>M236</f>
        <v>4583.7950000000001</v>
      </c>
      <c r="N235" s="9">
        <f>N236</f>
        <v>0</v>
      </c>
      <c r="O235" s="8">
        <f t="shared" si="18"/>
        <v>2261.2143999999998</v>
      </c>
      <c r="P235" s="8">
        <f t="shared" si="23"/>
        <v>4583.7950000000001</v>
      </c>
      <c r="Q235" s="9">
        <f>Q236</f>
        <v>0</v>
      </c>
      <c r="R235" s="8">
        <f t="shared" si="21"/>
        <v>4583.7950000000001</v>
      </c>
      <c r="S235" s="9">
        <f>S236</f>
        <v>0</v>
      </c>
      <c r="T235" s="8">
        <f t="shared" si="19"/>
        <v>4583.7950000000001</v>
      </c>
    </row>
    <row r="236" spans="1:20" ht="51.75" customHeight="1">
      <c r="A236" s="2" t="s">
        <v>72</v>
      </c>
      <c r="B236" s="3" t="s">
        <v>4</v>
      </c>
      <c r="C236" s="3" t="s">
        <v>24</v>
      </c>
      <c r="D236" s="3" t="s">
        <v>26</v>
      </c>
      <c r="E236" s="1" t="s">
        <v>310</v>
      </c>
      <c r="F236" s="3">
        <v>600</v>
      </c>
      <c r="G236" s="8">
        <v>0</v>
      </c>
      <c r="H236" s="9">
        <v>2261.2143999999998</v>
      </c>
      <c r="I236" s="8">
        <f t="shared" si="22"/>
        <v>2261.2143999999998</v>
      </c>
      <c r="J236" s="9"/>
      <c r="K236" s="8">
        <f t="shared" si="20"/>
        <v>2261.2143999999998</v>
      </c>
      <c r="L236" s="8">
        <v>0</v>
      </c>
      <c r="M236" s="9">
        <v>4583.7950000000001</v>
      </c>
      <c r="N236" s="9"/>
      <c r="O236" s="8">
        <f t="shared" si="18"/>
        <v>2261.2143999999998</v>
      </c>
      <c r="P236" s="8">
        <f t="shared" si="23"/>
        <v>4583.7950000000001</v>
      </c>
      <c r="Q236" s="9"/>
      <c r="R236" s="8">
        <f t="shared" si="21"/>
        <v>4583.7950000000001</v>
      </c>
      <c r="S236" s="9"/>
      <c r="T236" s="8">
        <f t="shared" si="19"/>
        <v>4583.7950000000001</v>
      </c>
    </row>
    <row r="237" spans="1:20" ht="60.75" customHeight="1">
      <c r="A237" s="2" t="s">
        <v>210</v>
      </c>
      <c r="B237" s="3" t="s">
        <v>4</v>
      </c>
      <c r="C237" s="3" t="s">
        <v>24</v>
      </c>
      <c r="D237" s="3" t="s">
        <v>26</v>
      </c>
      <c r="E237" s="12" t="s">
        <v>211</v>
      </c>
      <c r="F237" s="3"/>
      <c r="G237" s="8">
        <v>922.88940000000002</v>
      </c>
      <c r="H237" s="9">
        <f>H238</f>
        <v>-225.71479000000002</v>
      </c>
      <c r="I237" s="8">
        <f t="shared" si="22"/>
        <v>697.17461000000003</v>
      </c>
      <c r="J237" s="9">
        <f>J238</f>
        <v>0</v>
      </c>
      <c r="K237" s="8">
        <f t="shared" si="20"/>
        <v>697.17461000000003</v>
      </c>
      <c r="L237" s="8">
        <v>0</v>
      </c>
      <c r="M237" s="9">
        <f>M238</f>
        <v>0</v>
      </c>
      <c r="N237" s="9">
        <f>N238</f>
        <v>225.71479000000002</v>
      </c>
      <c r="O237" s="8">
        <f t="shared" si="18"/>
        <v>922.88940000000002</v>
      </c>
      <c r="P237" s="8">
        <f t="shared" si="23"/>
        <v>0</v>
      </c>
      <c r="Q237" s="9">
        <f>Q238</f>
        <v>0</v>
      </c>
      <c r="R237" s="8">
        <f t="shared" si="21"/>
        <v>0</v>
      </c>
      <c r="S237" s="9">
        <f>S238</f>
        <v>227.62434999999999</v>
      </c>
      <c r="T237" s="8">
        <f t="shared" si="19"/>
        <v>227.62434999999999</v>
      </c>
    </row>
    <row r="238" spans="1:20" ht="56.25" customHeight="1">
      <c r="A238" s="2" t="s">
        <v>72</v>
      </c>
      <c r="B238" s="3" t="s">
        <v>4</v>
      </c>
      <c r="C238" s="3" t="s">
        <v>24</v>
      </c>
      <c r="D238" s="3" t="s">
        <v>26</v>
      </c>
      <c r="E238" s="12" t="s">
        <v>211</v>
      </c>
      <c r="F238" s="3">
        <v>600</v>
      </c>
      <c r="G238" s="8">
        <v>922.88940000000002</v>
      </c>
      <c r="H238" s="9">
        <f>-231.51972+5.95422-0.15313+0.00394-0.0001</f>
        <v>-225.71479000000002</v>
      </c>
      <c r="I238" s="8">
        <f t="shared" si="22"/>
        <v>697.17461000000003</v>
      </c>
      <c r="J238" s="9"/>
      <c r="K238" s="8">
        <f t="shared" si="20"/>
        <v>697.17461000000003</v>
      </c>
      <c r="L238" s="8">
        <v>0</v>
      </c>
      <c r="M238" s="9"/>
      <c r="N238" s="9">
        <f>231.51972-5.95422+0.15313-0.00394+0.0001</f>
        <v>225.71479000000002</v>
      </c>
      <c r="O238" s="8">
        <f t="shared" si="18"/>
        <v>922.88940000000002</v>
      </c>
      <c r="P238" s="8">
        <f t="shared" si="23"/>
        <v>0</v>
      </c>
      <c r="Q238" s="9"/>
      <c r="R238" s="8">
        <f t="shared" si="21"/>
        <v>0</v>
      </c>
      <c r="S238" s="9">
        <f>239.64497-12.65541+0.66832-0.03529+0.00186-0.0001</f>
        <v>227.62434999999999</v>
      </c>
      <c r="T238" s="8">
        <f t="shared" si="19"/>
        <v>227.62434999999999</v>
      </c>
    </row>
    <row r="239" spans="1:20" ht="49.5" customHeight="1">
      <c r="A239" s="2" t="s">
        <v>313</v>
      </c>
      <c r="B239" s="3" t="s">
        <v>4</v>
      </c>
      <c r="C239" s="3" t="s">
        <v>24</v>
      </c>
      <c r="D239" s="3" t="s">
        <v>26</v>
      </c>
      <c r="E239" s="12" t="s">
        <v>296</v>
      </c>
      <c r="F239" s="3"/>
      <c r="G239" s="8">
        <v>0</v>
      </c>
      <c r="H239" s="9">
        <f>H240</f>
        <v>0</v>
      </c>
      <c r="I239" s="8">
        <f t="shared" si="22"/>
        <v>0</v>
      </c>
      <c r="J239" s="9">
        <f>J240</f>
        <v>0</v>
      </c>
      <c r="K239" s="8">
        <f t="shared" si="20"/>
        <v>0</v>
      </c>
      <c r="L239" s="8">
        <v>0</v>
      </c>
      <c r="M239" s="9">
        <f>M240</f>
        <v>0</v>
      </c>
      <c r="N239" s="9">
        <f>N240</f>
        <v>0</v>
      </c>
      <c r="O239" s="8">
        <f t="shared" si="18"/>
        <v>0</v>
      </c>
      <c r="P239" s="8">
        <f t="shared" si="23"/>
        <v>0</v>
      </c>
      <c r="Q239" s="9">
        <f>Q240</f>
        <v>0</v>
      </c>
      <c r="R239" s="8">
        <f t="shared" si="21"/>
        <v>0</v>
      </c>
      <c r="S239" s="9">
        <f>S240</f>
        <v>0</v>
      </c>
      <c r="T239" s="8">
        <f t="shared" si="19"/>
        <v>0</v>
      </c>
    </row>
    <row r="240" spans="1:20" ht="56.25" customHeight="1">
      <c r="A240" s="2" t="s">
        <v>72</v>
      </c>
      <c r="B240" s="3" t="s">
        <v>4</v>
      </c>
      <c r="C240" s="3" t="s">
        <v>24</v>
      </c>
      <c r="D240" s="3" t="s">
        <v>26</v>
      </c>
      <c r="E240" s="12" t="s">
        <v>296</v>
      </c>
      <c r="F240" s="3">
        <v>600</v>
      </c>
      <c r="G240" s="8">
        <v>0</v>
      </c>
      <c r="H240" s="9"/>
      <c r="I240" s="8">
        <f t="shared" si="22"/>
        <v>0</v>
      </c>
      <c r="J240" s="9"/>
      <c r="K240" s="8">
        <f t="shared" si="20"/>
        <v>0</v>
      </c>
      <c r="L240" s="8">
        <v>0</v>
      </c>
      <c r="M240" s="9"/>
      <c r="N240" s="9"/>
      <c r="O240" s="8">
        <f t="shared" si="18"/>
        <v>0</v>
      </c>
      <c r="P240" s="8">
        <f t="shared" si="23"/>
        <v>0</v>
      </c>
      <c r="Q240" s="9"/>
      <c r="R240" s="8">
        <f t="shared" si="21"/>
        <v>0</v>
      </c>
      <c r="S240" s="9"/>
      <c r="T240" s="8">
        <f t="shared" si="19"/>
        <v>0</v>
      </c>
    </row>
    <row r="241" spans="1:20" ht="36.75" customHeight="1">
      <c r="A241" s="10" t="s">
        <v>149</v>
      </c>
      <c r="B241" s="3" t="s">
        <v>4</v>
      </c>
      <c r="C241" s="3" t="s">
        <v>24</v>
      </c>
      <c r="D241" s="3" t="s">
        <v>21</v>
      </c>
      <c r="E241" s="1" t="s">
        <v>150</v>
      </c>
      <c r="F241" s="3"/>
      <c r="G241" s="8">
        <v>23649.543320000004</v>
      </c>
      <c r="H241" s="9">
        <f>H242</f>
        <v>0</v>
      </c>
      <c r="I241" s="8">
        <f t="shared" si="22"/>
        <v>23649.543320000004</v>
      </c>
      <c r="J241" s="9">
        <f>J242</f>
        <v>0</v>
      </c>
      <c r="K241" s="8">
        <f t="shared" si="20"/>
        <v>23649.543320000004</v>
      </c>
      <c r="L241" s="8">
        <v>23649.543320000004</v>
      </c>
      <c r="M241" s="9">
        <f>M242</f>
        <v>0</v>
      </c>
      <c r="N241" s="9">
        <f>N242</f>
        <v>0</v>
      </c>
      <c r="O241" s="8">
        <f t="shared" si="18"/>
        <v>23649.543320000004</v>
      </c>
      <c r="P241" s="8">
        <f t="shared" si="23"/>
        <v>23649.543320000004</v>
      </c>
      <c r="Q241" s="9">
        <f>Q242</f>
        <v>0</v>
      </c>
      <c r="R241" s="8">
        <f t="shared" si="21"/>
        <v>23649.543320000004</v>
      </c>
      <c r="S241" s="9">
        <f>S242</f>
        <v>0</v>
      </c>
      <c r="T241" s="8">
        <f t="shared" si="19"/>
        <v>23649.543320000004</v>
      </c>
    </row>
    <row r="242" spans="1:20" ht="45.75" customHeight="1">
      <c r="A242" s="2" t="s">
        <v>72</v>
      </c>
      <c r="B242" s="3" t="s">
        <v>4</v>
      </c>
      <c r="C242" s="3" t="s">
        <v>24</v>
      </c>
      <c r="D242" s="3" t="s">
        <v>21</v>
      </c>
      <c r="E242" s="1" t="s">
        <v>150</v>
      </c>
      <c r="F242" s="3">
        <v>600</v>
      </c>
      <c r="G242" s="8">
        <v>23649.543320000004</v>
      </c>
      <c r="H242" s="9"/>
      <c r="I242" s="8">
        <f t="shared" si="22"/>
        <v>23649.543320000004</v>
      </c>
      <c r="J242" s="9"/>
      <c r="K242" s="8">
        <f t="shared" si="20"/>
        <v>23649.543320000004</v>
      </c>
      <c r="L242" s="8">
        <v>23649.543320000004</v>
      </c>
      <c r="M242" s="9"/>
      <c r="N242" s="9"/>
      <c r="O242" s="8">
        <f t="shared" si="18"/>
        <v>23649.543320000004</v>
      </c>
      <c r="P242" s="8">
        <f t="shared" si="23"/>
        <v>23649.543320000004</v>
      </c>
      <c r="Q242" s="9"/>
      <c r="R242" s="8">
        <f t="shared" si="21"/>
        <v>23649.543320000004</v>
      </c>
      <c r="S242" s="9"/>
      <c r="T242" s="8">
        <f t="shared" si="19"/>
        <v>23649.543320000004</v>
      </c>
    </row>
    <row r="243" spans="1:20" ht="51.75" customHeight="1">
      <c r="A243" s="2" t="s">
        <v>151</v>
      </c>
      <c r="B243" s="3" t="s">
        <v>4</v>
      </c>
      <c r="C243" s="3" t="s">
        <v>24</v>
      </c>
      <c r="D243" s="3" t="s">
        <v>21</v>
      </c>
      <c r="E243" s="1" t="s">
        <v>155</v>
      </c>
      <c r="F243" s="3"/>
      <c r="G243" s="8">
        <v>35</v>
      </c>
      <c r="H243" s="9">
        <f>H244</f>
        <v>0</v>
      </c>
      <c r="I243" s="8">
        <f t="shared" si="22"/>
        <v>35</v>
      </c>
      <c r="J243" s="9">
        <f>J244</f>
        <v>0</v>
      </c>
      <c r="K243" s="8">
        <f t="shared" si="20"/>
        <v>35</v>
      </c>
      <c r="L243" s="8">
        <v>35</v>
      </c>
      <c r="M243" s="9">
        <f>M244</f>
        <v>0</v>
      </c>
      <c r="N243" s="9">
        <f>N244</f>
        <v>0</v>
      </c>
      <c r="O243" s="8">
        <f t="shared" si="18"/>
        <v>35</v>
      </c>
      <c r="P243" s="8">
        <f t="shared" si="23"/>
        <v>35</v>
      </c>
      <c r="Q243" s="9">
        <f>Q244</f>
        <v>0</v>
      </c>
      <c r="R243" s="8">
        <f t="shared" si="21"/>
        <v>35</v>
      </c>
      <c r="S243" s="9">
        <f>S244</f>
        <v>0</v>
      </c>
      <c r="T243" s="8">
        <f t="shared" si="19"/>
        <v>35</v>
      </c>
    </row>
    <row r="244" spans="1:20" ht="51.75" customHeight="1">
      <c r="A244" s="2" t="s">
        <v>72</v>
      </c>
      <c r="B244" s="3" t="s">
        <v>4</v>
      </c>
      <c r="C244" s="3" t="s">
        <v>24</v>
      </c>
      <c r="D244" s="3" t="s">
        <v>21</v>
      </c>
      <c r="E244" s="1" t="s">
        <v>155</v>
      </c>
      <c r="F244" s="3">
        <v>600</v>
      </c>
      <c r="G244" s="8">
        <v>35</v>
      </c>
      <c r="H244" s="9"/>
      <c r="I244" s="8">
        <f t="shared" si="22"/>
        <v>35</v>
      </c>
      <c r="J244" s="9"/>
      <c r="K244" s="8">
        <f t="shared" si="20"/>
        <v>35</v>
      </c>
      <c r="L244" s="8">
        <v>35</v>
      </c>
      <c r="M244" s="9"/>
      <c r="N244" s="9"/>
      <c r="O244" s="8">
        <f t="shared" si="18"/>
        <v>35</v>
      </c>
      <c r="P244" s="8">
        <f t="shared" si="23"/>
        <v>35</v>
      </c>
      <c r="Q244" s="9"/>
      <c r="R244" s="8">
        <f t="shared" si="21"/>
        <v>35</v>
      </c>
      <c r="S244" s="9"/>
      <c r="T244" s="8">
        <f t="shared" si="19"/>
        <v>35</v>
      </c>
    </row>
    <row r="245" spans="1:20" ht="51.75" customHeight="1">
      <c r="A245" s="2" t="s">
        <v>152</v>
      </c>
      <c r="B245" s="3" t="s">
        <v>4</v>
      </c>
      <c r="C245" s="3" t="s">
        <v>24</v>
      </c>
      <c r="D245" s="3" t="s">
        <v>21</v>
      </c>
      <c r="E245" s="1" t="s">
        <v>156</v>
      </c>
      <c r="F245" s="3"/>
      <c r="G245" s="8">
        <v>92</v>
      </c>
      <c r="H245" s="9">
        <f>H246</f>
        <v>0</v>
      </c>
      <c r="I245" s="8">
        <f t="shared" si="22"/>
        <v>92</v>
      </c>
      <c r="J245" s="9">
        <f>J246</f>
        <v>0</v>
      </c>
      <c r="K245" s="8">
        <f t="shared" si="20"/>
        <v>92</v>
      </c>
      <c r="L245" s="8">
        <v>92</v>
      </c>
      <c r="M245" s="9">
        <f>M246</f>
        <v>0</v>
      </c>
      <c r="N245" s="9">
        <f>N246</f>
        <v>0</v>
      </c>
      <c r="O245" s="8">
        <f t="shared" si="18"/>
        <v>92</v>
      </c>
      <c r="P245" s="8">
        <f t="shared" si="23"/>
        <v>92</v>
      </c>
      <c r="Q245" s="9">
        <f>Q246</f>
        <v>0</v>
      </c>
      <c r="R245" s="8">
        <f t="shared" si="21"/>
        <v>92</v>
      </c>
      <c r="S245" s="9">
        <f>S246</f>
        <v>0</v>
      </c>
      <c r="T245" s="8">
        <f t="shared" si="19"/>
        <v>92</v>
      </c>
    </row>
    <row r="246" spans="1:20" ht="51.75" customHeight="1">
      <c r="A246" s="2" t="s">
        <v>72</v>
      </c>
      <c r="B246" s="3" t="s">
        <v>4</v>
      </c>
      <c r="C246" s="3" t="s">
        <v>24</v>
      </c>
      <c r="D246" s="3" t="s">
        <v>21</v>
      </c>
      <c r="E246" s="1" t="s">
        <v>156</v>
      </c>
      <c r="F246" s="3">
        <v>600</v>
      </c>
      <c r="G246" s="8">
        <v>92</v>
      </c>
      <c r="H246" s="9"/>
      <c r="I246" s="8">
        <f t="shared" si="22"/>
        <v>92</v>
      </c>
      <c r="J246" s="9"/>
      <c r="K246" s="8">
        <f t="shared" si="20"/>
        <v>92</v>
      </c>
      <c r="L246" s="8">
        <v>92</v>
      </c>
      <c r="M246" s="9"/>
      <c r="N246" s="9"/>
      <c r="O246" s="8">
        <f t="shared" si="18"/>
        <v>92</v>
      </c>
      <c r="P246" s="8">
        <f t="shared" si="23"/>
        <v>92</v>
      </c>
      <c r="Q246" s="9"/>
      <c r="R246" s="8">
        <f t="shared" si="21"/>
        <v>92</v>
      </c>
      <c r="S246" s="9"/>
      <c r="T246" s="8">
        <f t="shared" si="19"/>
        <v>92</v>
      </c>
    </row>
    <row r="247" spans="1:20" ht="87" customHeight="1">
      <c r="A247" s="2" t="s">
        <v>153</v>
      </c>
      <c r="B247" s="3" t="s">
        <v>4</v>
      </c>
      <c r="C247" s="3" t="s">
        <v>24</v>
      </c>
      <c r="D247" s="3" t="s">
        <v>21</v>
      </c>
      <c r="E247" s="12" t="s">
        <v>157</v>
      </c>
      <c r="F247" s="3"/>
      <c r="G247" s="8">
        <v>0</v>
      </c>
      <c r="H247" s="9">
        <f>H248</f>
        <v>0</v>
      </c>
      <c r="I247" s="8">
        <f t="shared" si="22"/>
        <v>0</v>
      </c>
      <c r="J247" s="9">
        <f>J248</f>
        <v>0</v>
      </c>
      <c r="K247" s="8">
        <f t="shared" si="20"/>
        <v>0</v>
      </c>
      <c r="L247" s="8">
        <v>0</v>
      </c>
      <c r="M247" s="9">
        <f>M248</f>
        <v>0</v>
      </c>
      <c r="N247" s="9">
        <f>N248</f>
        <v>0</v>
      </c>
      <c r="O247" s="8">
        <f t="shared" si="18"/>
        <v>0</v>
      </c>
      <c r="P247" s="8">
        <f t="shared" si="23"/>
        <v>0</v>
      </c>
      <c r="Q247" s="9">
        <f>Q248</f>
        <v>0</v>
      </c>
      <c r="R247" s="8">
        <f t="shared" si="21"/>
        <v>0</v>
      </c>
      <c r="S247" s="9">
        <f>S248</f>
        <v>0</v>
      </c>
      <c r="T247" s="8">
        <f t="shared" si="19"/>
        <v>0</v>
      </c>
    </row>
    <row r="248" spans="1:20" ht="51.75" customHeight="1">
      <c r="A248" s="2" t="s">
        <v>72</v>
      </c>
      <c r="B248" s="3" t="s">
        <v>4</v>
      </c>
      <c r="C248" s="3" t="s">
        <v>24</v>
      </c>
      <c r="D248" s="3" t="s">
        <v>21</v>
      </c>
      <c r="E248" s="12" t="s">
        <v>157</v>
      </c>
      <c r="F248" s="3">
        <v>600</v>
      </c>
      <c r="G248" s="8">
        <v>0</v>
      </c>
      <c r="H248" s="9"/>
      <c r="I248" s="8">
        <f t="shared" si="22"/>
        <v>0</v>
      </c>
      <c r="J248" s="9"/>
      <c r="K248" s="8">
        <f t="shared" si="20"/>
        <v>0</v>
      </c>
      <c r="L248" s="8">
        <v>0</v>
      </c>
      <c r="M248" s="9"/>
      <c r="N248" s="9"/>
      <c r="O248" s="8">
        <f t="shared" si="18"/>
        <v>0</v>
      </c>
      <c r="P248" s="8">
        <f t="shared" si="23"/>
        <v>0</v>
      </c>
      <c r="Q248" s="9"/>
      <c r="R248" s="8">
        <f t="shared" si="21"/>
        <v>0</v>
      </c>
      <c r="S248" s="9"/>
      <c r="T248" s="8">
        <f t="shared" si="19"/>
        <v>0</v>
      </c>
    </row>
    <row r="249" spans="1:20" ht="74.25" customHeight="1">
      <c r="A249" s="2" t="s">
        <v>154</v>
      </c>
      <c r="B249" s="3" t="s">
        <v>4</v>
      </c>
      <c r="C249" s="3" t="s">
        <v>24</v>
      </c>
      <c r="D249" s="3" t="s">
        <v>21</v>
      </c>
      <c r="E249" s="12" t="s">
        <v>158</v>
      </c>
      <c r="F249" s="3"/>
      <c r="G249" s="8">
        <v>300</v>
      </c>
      <c r="H249" s="9">
        <f>H250</f>
        <v>0</v>
      </c>
      <c r="I249" s="8">
        <f t="shared" si="22"/>
        <v>300</v>
      </c>
      <c r="J249" s="9">
        <f>J250</f>
        <v>0</v>
      </c>
      <c r="K249" s="8">
        <f t="shared" si="20"/>
        <v>300</v>
      </c>
      <c r="L249" s="8">
        <v>300</v>
      </c>
      <c r="M249" s="9">
        <f>M250</f>
        <v>0</v>
      </c>
      <c r="N249" s="9">
        <f>N250</f>
        <v>0</v>
      </c>
      <c r="O249" s="8">
        <f t="shared" si="18"/>
        <v>300</v>
      </c>
      <c r="P249" s="8">
        <f t="shared" si="23"/>
        <v>300</v>
      </c>
      <c r="Q249" s="9">
        <f>Q250</f>
        <v>0</v>
      </c>
      <c r="R249" s="8">
        <f t="shared" si="21"/>
        <v>300</v>
      </c>
      <c r="S249" s="9">
        <f>S250</f>
        <v>0</v>
      </c>
      <c r="T249" s="8">
        <f t="shared" si="19"/>
        <v>300</v>
      </c>
    </row>
    <row r="250" spans="1:20" ht="51.75" customHeight="1">
      <c r="A250" s="2" t="s">
        <v>72</v>
      </c>
      <c r="B250" s="3" t="s">
        <v>4</v>
      </c>
      <c r="C250" s="3" t="s">
        <v>24</v>
      </c>
      <c r="D250" s="3" t="s">
        <v>21</v>
      </c>
      <c r="E250" s="12" t="s">
        <v>158</v>
      </c>
      <c r="F250" s="3">
        <v>600</v>
      </c>
      <c r="G250" s="8">
        <v>300</v>
      </c>
      <c r="H250" s="9"/>
      <c r="I250" s="8">
        <f t="shared" si="22"/>
        <v>300</v>
      </c>
      <c r="J250" s="9"/>
      <c r="K250" s="8">
        <f t="shared" si="20"/>
        <v>300</v>
      </c>
      <c r="L250" s="8">
        <v>300</v>
      </c>
      <c r="M250" s="9"/>
      <c r="N250" s="9"/>
      <c r="O250" s="8">
        <f t="shared" si="18"/>
        <v>300</v>
      </c>
      <c r="P250" s="8">
        <f t="shared" si="23"/>
        <v>300</v>
      </c>
      <c r="Q250" s="9"/>
      <c r="R250" s="8">
        <f t="shared" si="21"/>
        <v>300</v>
      </c>
      <c r="S250" s="9"/>
      <c r="T250" s="8">
        <f t="shared" si="19"/>
        <v>300</v>
      </c>
    </row>
    <row r="251" spans="1:20" ht="97.5" customHeight="1">
      <c r="A251" s="2" t="s">
        <v>159</v>
      </c>
      <c r="B251" s="3" t="s">
        <v>4</v>
      </c>
      <c r="C251" s="3" t="s">
        <v>24</v>
      </c>
      <c r="D251" s="3" t="s">
        <v>21</v>
      </c>
      <c r="E251" s="12" t="s">
        <v>161</v>
      </c>
      <c r="F251" s="3"/>
      <c r="G251" s="8">
        <v>0</v>
      </c>
      <c r="H251" s="9">
        <f>H252</f>
        <v>0</v>
      </c>
      <c r="I251" s="8">
        <f t="shared" si="22"/>
        <v>0</v>
      </c>
      <c r="J251" s="9">
        <f>J252</f>
        <v>0</v>
      </c>
      <c r="K251" s="8">
        <f t="shared" si="20"/>
        <v>0</v>
      </c>
      <c r="L251" s="8">
        <v>0</v>
      </c>
      <c r="M251" s="9">
        <f>M252</f>
        <v>0</v>
      </c>
      <c r="N251" s="9">
        <f>N252</f>
        <v>0</v>
      </c>
      <c r="O251" s="8">
        <f t="shared" si="18"/>
        <v>0</v>
      </c>
      <c r="P251" s="8">
        <f t="shared" si="23"/>
        <v>0</v>
      </c>
      <c r="Q251" s="9">
        <f>Q252</f>
        <v>0</v>
      </c>
      <c r="R251" s="8">
        <f t="shared" si="21"/>
        <v>0</v>
      </c>
      <c r="S251" s="9">
        <f>S252</f>
        <v>0</v>
      </c>
      <c r="T251" s="8">
        <f t="shared" si="19"/>
        <v>0</v>
      </c>
    </row>
    <row r="252" spans="1:20" ht="52.5" customHeight="1">
      <c r="A252" s="2" t="s">
        <v>72</v>
      </c>
      <c r="B252" s="3" t="s">
        <v>4</v>
      </c>
      <c r="C252" s="3" t="s">
        <v>24</v>
      </c>
      <c r="D252" s="3" t="s">
        <v>21</v>
      </c>
      <c r="E252" s="12" t="s">
        <v>161</v>
      </c>
      <c r="F252" s="3">
        <v>600</v>
      </c>
      <c r="G252" s="8">
        <v>0</v>
      </c>
      <c r="H252" s="9"/>
      <c r="I252" s="8">
        <f t="shared" si="22"/>
        <v>0</v>
      </c>
      <c r="J252" s="9"/>
      <c r="K252" s="8">
        <f t="shared" si="20"/>
        <v>0</v>
      </c>
      <c r="L252" s="8">
        <v>0</v>
      </c>
      <c r="M252" s="9"/>
      <c r="N252" s="9"/>
      <c r="O252" s="8">
        <f t="shared" si="18"/>
        <v>0</v>
      </c>
      <c r="P252" s="8">
        <f t="shared" si="23"/>
        <v>0</v>
      </c>
      <c r="Q252" s="9"/>
      <c r="R252" s="8">
        <f t="shared" si="21"/>
        <v>0</v>
      </c>
      <c r="S252" s="9"/>
      <c r="T252" s="8">
        <f t="shared" si="19"/>
        <v>0</v>
      </c>
    </row>
    <row r="253" spans="1:20" ht="93" customHeight="1">
      <c r="A253" s="2" t="s">
        <v>160</v>
      </c>
      <c r="B253" s="3" t="s">
        <v>4</v>
      </c>
      <c r="C253" s="3" t="s">
        <v>24</v>
      </c>
      <c r="D253" s="3" t="s">
        <v>21</v>
      </c>
      <c r="E253" s="1" t="s">
        <v>162</v>
      </c>
      <c r="F253" s="3"/>
      <c r="G253" s="8">
        <v>200</v>
      </c>
      <c r="H253" s="9">
        <f>H254</f>
        <v>0</v>
      </c>
      <c r="I253" s="8">
        <f t="shared" si="22"/>
        <v>200</v>
      </c>
      <c r="J253" s="9">
        <f>J254</f>
        <v>0</v>
      </c>
      <c r="K253" s="8">
        <f t="shared" si="20"/>
        <v>200</v>
      </c>
      <c r="L253" s="8">
        <v>200</v>
      </c>
      <c r="M253" s="9">
        <f>M254</f>
        <v>0</v>
      </c>
      <c r="N253" s="9">
        <f>N254</f>
        <v>0</v>
      </c>
      <c r="O253" s="8">
        <f t="shared" si="18"/>
        <v>200</v>
      </c>
      <c r="P253" s="8">
        <f t="shared" si="23"/>
        <v>200</v>
      </c>
      <c r="Q253" s="9">
        <f>Q254</f>
        <v>0</v>
      </c>
      <c r="R253" s="8">
        <f t="shared" si="21"/>
        <v>200</v>
      </c>
      <c r="S253" s="9">
        <f>S254</f>
        <v>0</v>
      </c>
      <c r="T253" s="8">
        <f t="shared" si="19"/>
        <v>200</v>
      </c>
    </row>
    <row r="254" spans="1:20" ht="51" customHeight="1">
      <c r="A254" s="2" t="s">
        <v>72</v>
      </c>
      <c r="B254" s="3" t="s">
        <v>4</v>
      </c>
      <c r="C254" s="3" t="s">
        <v>24</v>
      </c>
      <c r="D254" s="3" t="s">
        <v>21</v>
      </c>
      <c r="E254" s="1" t="s">
        <v>162</v>
      </c>
      <c r="F254" s="3">
        <v>600</v>
      </c>
      <c r="G254" s="8">
        <v>200</v>
      </c>
      <c r="H254" s="9"/>
      <c r="I254" s="8">
        <f t="shared" si="22"/>
        <v>200</v>
      </c>
      <c r="J254" s="9"/>
      <c r="K254" s="8">
        <f t="shared" si="20"/>
        <v>200</v>
      </c>
      <c r="L254" s="8">
        <v>200</v>
      </c>
      <c r="M254" s="9"/>
      <c r="N254" s="9"/>
      <c r="O254" s="8">
        <f t="shared" si="18"/>
        <v>200</v>
      </c>
      <c r="P254" s="8">
        <f t="shared" si="23"/>
        <v>200</v>
      </c>
      <c r="Q254" s="9"/>
      <c r="R254" s="8">
        <f t="shared" si="21"/>
        <v>200</v>
      </c>
      <c r="S254" s="9"/>
      <c r="T254" s="8">
        <f t="shared" si="19"/>
        <v>200</v>
      </c>
    </row>
    <row r="255" spans="1:20" ht="54" customHeight="1">
      <c r="A255" s="2" t="s">
        <v>321</v>
      </c>
      <c r="B255" s="3" t="s">
        <v>4</v>
      </c>
      <c r="C255" s="3" t="s">
        <v>24</v>
      </c>
      <c r="D255" s="3" t="s">
        <v>21</v>
      </c>
      <c r="E255" s="1" t="s">
        <v>163</v>
      </c>
      <c r="F255" s="3"/>
      <c r="G255" s="8">
        <v>0</v>
      </c>
      <c r="H255" s="9">
        <f>H256</f>
        <v>0</v>
      </c>
      <c r="I255" s="8">
        <f t="shared" si="22"/>
        <v>0</v>
      </c>
      <c r="J255" s="9">
        <f>J256</f>
        <v>0</v>
      </c>
      <c r="K255" s="8">
        <f t="shared" si="20"/>
        <v>0</v>
      </c>
      <c r="L255" s="8">
        <v>0</v>
      </c>
      <c r="M255" s="9">
        <f>M256</f>
        <v>0</v>
      </c>
      <c r="N255" s="9">
        <f>N256</f>
        <v>0</v>
      </c>
      <c r="O255" s="8">
        <f t="shared" si="18"/>
        <v>0</v>
      </c>
      <c r="P255" s="8">
        <f t="shared" si="23"/>
        <v>0</v>
      </c>
      <c r="Q255" s="9">
        <f>Q256</f>
        <v>0</v>
      </c>
      <c r="R255" s="8">
        <f t="shared" si="21"/>
        <v>0</v>
      </c>
      <c r="S255" s="9">
        <f>S256</f>
        <v>0</v>
      </c>
      <c r="T255" s="8">
        <f t="shared" si="19"/>
        <v>0</v>
      </c>
    </row>
    <row r="256" spans="1:20" ht="54.75" customHeight="1">
      <c r="A256" s="2" t="s">
        <v>72</v>
      </c>
      <c r="B256" s="3" t="s">
        <v>4</v>
      </c>
      <c r="C256" s="3" t="s">
        <v>24</v>
      </c>
      <c r="D256" s="3" t="s">
        <v>21</v>
      </c>
      <c r="E256" s="1" t="s">
        <v>163</v>
      </c>
      <c r="F256" s="3">
        <v>600</v>
      </c>
      <c r="G256" s="8">
        <v>0</v>
      </c>
      <c r="H256" s="9"/>
      <c r="I256" s="8">
        <f t="shared" si="22"/>
        <v>0</v>
      </c>
      <c r="J256" s="9"/>
      <c r="K256" s="8">
        <f t="shared" si="20"/>
        <v>0</v>
      </c>
      <c r="L256" s="8">
        <v>0</v>
      </c>
      <c r="M256" s="9"/>
      <c r="N256" s="9"/>
      <c r="O256" s="8">
        <f t="shared" si="18"/>
        <v>0</v>
      </c>
      <c r="P256" s="8">
        <f t="shared" si="23"/>
        <v>0</v>
      </c>
      <c r="Q256" s="9"/>
      <c r="R256" s="8">
        <f t="shared" si="21"/>
        <v>0</v>
      </c>
      <c r="S256" s="9"/>
      <c r="T256" s="8">
        <f t="shared" si="19"/>
        <v>0</v>
      </c>
    </row>
    <row r="257" spans="1:20" ht="35.25" customHeight="1">
      <c r="A257" s="2" t="s">
        <v>322</v>
      </c>
      <c r="B257" s="3" t="s">
        <v>4</v>
      </c>
      <c r="C257" s="3" t="s">
        <v>24</v>
      </c>
      <c r="D257" s="3" t="s">
        <v>21</v>
      </c>
      <c r="E257" s="1" t="s">
        <v>323</v>
      </c>
      <c r="F257" s="3"/>
      <c r="G257" s="8"/>
      <c r="H257" s="9"/>
      <c r="I257" s="8"/>
      <c r="J257" s="9"/>
      <c r="K257" s="8">
        <f t="shared" si="20"/>
        <v>0</v>
      </c>
      <c r="L257" s="8"/>
      <c r="M257" s="9"/>
      <c r="N257" s="9">
        <f>N258</f>
        <v>0</v>
      </c>
      <c r="O257" s="8">
        <f t="shared" si="18"/>
        <v>0</v>
      </c>
      <c r="P257" s="8"/>
      <c r="Q257" s="9"/>
      <c r="R257" s="8">
        <f t="shared" si="21"/>
        <v>0</v>
      </c>
      <c r="S257" s="9">
        <f>S258</f>
        <v>0</v>
      </c>
      <c r="T257" s="8">
        <f t="shared" si="19"/>
        <v>0</v>
      </c>
    </row>
    <row r="258" spans="1:20" ht="54.75" customHeight="1">
      <c r="A258" s="2" t="s">
        <v>72</v>
      </c>
      <c r="B258" s="3" t="s">
        <v>4</v>
      </c>
      <c r="C258" s="3" t="s">
        <v>24</v>
      </c>
      <c r="D258" s="3" t="s">
        <v>21</v>
      </c>
      <c r="E258" s="1" t="s">
        <v>323</v>
      </c>
      <c r="F258" s="3">
        <v>600</v>
      </c>
      <c r="G258" s="8"/>
      <c r="H258" s="9"/>
      <c r="I258" s="8"/>
      <c r="J258" s="9"/>
      <c r="K258" s="8">
        <f t="shared" si="20"/>
        <v>0</v>
      </c>
      <c r="L258" s="8"/>
      <c r="M258" s="9"/>
      <c r="N258" s="9"/>
      <c r="O258" s="8">
        <f t="shared" si="18"/>
        <v>0</v>
      </c>
      <c r="P258" s="8"/>
      <c r="Q258" s="9"/>
      <c r="R258" s="8">
        <f t="shared" si="21"/>
        <v>0</v>
      </c>
      <c r="S258" s="9"/>
      <c r="T258" s="8">
        <f t="shared" si="19"/>
        <v>0</v>
      </c>
    </row>
    <row r="259" spans="1:20" ht="50.25" customHeight="1">
      <c r="A259" s="15" t="s">
        <v>131</v>
      </c>
      <c r="B259" s="3" t="s">
        <v>4</v>
      </c>
      <c r="C259" s="3" t="s">
        <v>24</v>
      </c>
      <c r="D259" s="3" t="s">
        <v>24</v>
      </c>
      <c r="E259" s="1" t="s">
        <v>133</v>
      </c>
      <c r="F259" s="3"/>
      <c r="G259" s="8">
        <v>1207.615</v>
      </c>
      <c r="H259" s="9">
        <f>H260</f>
        <v>47.639000000000003</v>
      </c>
      <c r="I259" s="8">
        <f t="shared" si="22"/>
        <v>1255.2539999999999</v>
      </c>
      <c r="J259" s="9">
        <f>J260</f>
        <v>0</v>
      </c>
      <c r="K259" s="8">
        <f t="shared" si="20"/>
        <v>1255.2539999999999</v>
      </c>
      <c r="L259" s="8">
        <v>1207.615</v>
      </c>
      <c r="M259" s="9">
        <f>M260</f>
        <v>47.639000000000003</v>
      </c>
      <c r="N259" s="9">
        <f>N260</f>
        <v>0</v>
      </c>
      <c r="O259" s="8">
        <f t="shared" si="18"/>
        <v>1255.2539999999999</v>
      </c>
      <c r="P259" s="8">
        <f t="shared" si="23"/>
        <v>1255.2539999999999</v>
      </c>
      <c r="Q259" s="9">
        <f>Q260</f>
        <v>0</v>
      </c>
      <c r="R259" s="8">
        <f t="shared" si="21"/>
        <v>1255.2539999999999</v>
      </c>
      <c r="S259" s="9">
        <f>S260</f>
        <v>0</v>
      </c>
      <c r="T259" s="8">
        <f t="shared" si="19"/>
        <v>1255.2539999999999</v>
      </c>
    </row>
    <row r="260" spans="1:20" ht="55.5" customHeight="1">
      <c r="A260" s="2" t="s">
        <v>72</v>
      </c>
      <c r="B260" s="3" t="s">
        <v>4</v>
      </c>
      <c r="C260" s="3" t="s">
        <v>24</v>
      </c>
      <c r="D260" s="3" t="s">
        <v>24</v>
      </c>
      <c r="E260" s="1" t="s">
        <v>133</v>
      </c>
      <c r="F260" s="3">
        <v>600</v>
      </c>
      <c r="G260" s="8">
        <v>1207.615</v>
      </c>
      <c r="H260" s="9">
        <v>47.639000000000003</v>
      </c>
      <c r="I260" s="8">
        <f t="shared" si="22"/>
        <v>1255.2539999999999</v>
      </c>
      <c r="J260" s="9"/>
      <c r="K260" s="8">
        <f t="shared" si="20"/>
        <v>1255.2539999999999</v>
      </c>
      <c r="L260" s="8">
        <v>1207.615</v>
      </c>
      <c r="M260" s="9">
        <v>47.639000000000003</v>
      </c>
      <c r="N260" s="9"/>
      <c r="O260" s="8">
        <f t="shared" si="18"/>
        <v>1255.2539999999999</v>
      </c>
      <c r="P260" s="8">
        <f t="shared" si="23"/>
        <v>1255.2539999999999</v>
      </c>
      <c r="Q260" s="9"/>
      <c r="R260" s="8">
        <f t="shared" si="21"/>
        <v>1255.2539999999999</v>
      </c>
      <c r="S260" s="9"/>
      <c r="T260" s="8">
        <f t="shared" si="19"/>
        <v>1255.2539999999999</v>
      </c>
    </row>
    <row r="261" spans="1:20" ht="75.75" customHeight="1">
      <c r="A261" s="16" t="s">
        <v>132</v>
      </c>
      <c r="B261" s="3" t="s">
        <v>4</v>
      </c>
      <c r="C261" s="3" t="s">
        <v>24</v>
      </c>
      <c r="D261" s="3" t="s">
        <v>24</v>
      </c>
      <c r="E261" s="1" t="s">
        <v>134</v>
      </c>
      <c r="F261" s="3"/>
      <c r="G261" s="8">
        <v>50.82</v>
      </c>
      <c r="H261" s="9">
        <f>H262</f>
        <v>0</v>
      </c>
      <c r="I261" s="8">
        <f t="shared" si="22"/>
        <v>50.82</v>
      </c>
      <c r="J261" s="9">
        <f>J262</f>
        <v>0</v>
      </c>
      <c r="K261" s="8">
        <f t="shared" si="20"/>
        <v>50.82</v>
      </c>
      <c r="L261" s="8">
        <v>50.82</v>
      </c>
      <c r="M261" s="9">
        <f>M262</f>
        <v>0</v>
      </c>
      <c r="N261" s="9">
        <f>N262</f>
        <v>0</v>
      </c>
      <c r="O261" s="8">
        <f t="shared" si="18"/>
        <v>50.82</v>
      </c>
      <c r="P261" s="8">
        <f t="shared" si="23"/>
        <v>50.82</v>
      </c>
      <c r="Q261" s="9">
        <f>Q262</f>
        <v>0</v>
      </c>
      <c r="R261" s="8">
        <f t="shared" si="21"/>
        <v>50.82</v>
      </c>
      <c r="S261" s="9">
        <f>S262</f>
        <v>0</v>
      </c>
      <c r="T261" s="8">
        <f t="shared" si="19"/>
        <v>50.82</v>
      </c>
    </row>
    <row r="262" spans="1:20" ht="50.25" customHeight="1">
      <c r="A262" s="2" t="s">
        <v>72</v>
      </c>
      <c r="B262" s="3" t="s">
        <v>4</v>
      </c>
      <c r="C262" s="3" t="s">
        <v>24</v>
      </c>
      <c r="D262" s="3" t="s">
        <v>24</v>
      </c>
      <c r="E262" s="1" t="s">
        <v>134</v>
      </c>
      <c r="F262" s="3">
        <v>600</v>
      </c>
      <c r="G262" s="8">
        <v>50.82</v>
      </c>
      <c r="H262" s="9"/>
      <c r="I262" s="8">
        <f t="shared" si="22"/>
        <v>50.82</v>
      </c>
      <c r="J262" s="9"/>
      <c r="K262" s="8">
        <f t="shared" si="20"/>
        <v>50.82</v>
      </c>
      <c r="L262" s="8">
        <v>50.82</v>
      </c>
      <c r="M262" s="9"/>
      <c r="N262" s="9"/>
      <c r="O262" s="8">
        <f t="shared" si="18"/>
        <v>50.82</v>
      </c>
      <c r="P262" s="8">
        <f t="shared" si="23"/>
        <v>50.82</v>
      </c>
      <c r="Q262" s="9"/>
      <c r="R262" s="8">
        <f t="shared" si="21"/>
        <v>50.82</v>
      </c>
      <c r="S262" s="9"/>
      <c r="T262" s="8">
        <f t="shared" si="19"/>
        <v>50.82</v>
      </c>
    </row>
    <row r="263" spans="1:20" ht="39.75" customHeight="1">
      <c r="A263" s="4" t="s">
        <v>267</v>
      </c>
      <c r="B263" s="3" t="s">
        <v>4</v>
      </c>
      <c r="C263" s="3" t="s">
        <v>24</v>
      </c>
      <c r="D263" s="3" t="s">
        <v>24</v>
      </c>
      <c r="E263" s="1" t="s">
        <v>268</v>
      </c>
      <c r="F263" s="3"/>
      <c r="G263" s="8">
        <v>178</v>
      </c>
      <c r="H263" s="9">
        <f>H264</f>
        <v>0</v>
      </c>
      <c r="I263" s="8">
        <f t="shared" si="22"/>
        <v>178</v>
      </c>
      <c r="J263" s="9">
        <f>J264</f>
        <v>0</v>
      </c>
      <c r="K263" s="8">
        <f t="shared" si="20"/>
        <v>178</v>
      </c>
      <c r="L263" s="8">
        <v>178</v>
      </c>
      <c r="M263" s="9">
        <f>M264</f>
        <v>0</v>
      </c>
      <c r="N263" s="9">
        <f>N264</f>
        <v>0</v>
      </c>
      <c r="O263" s="8">
        <f t="shared" si="18"/>
        <v>178</v>
      </c>
      <c r="P263" s="8">
        <f t="shared" si="23"/>
        <v>178</v>
      </c>
      <c r="Q263" s="9">
        <f>Q264</f>
        <v>0</v>
      </c>
      <c r="R263" s="8">
        <f t="shared" si="21"/>
        <v>178</v>
      </c>
      <c r="S263" s="9">
        <f>S264</f>
        <v>0</v>
      </c>
      <c r="T263" s="8">
        <f t="shared" si="19"/>
        <v>178</v>
      </c>
    </row>
    <row r="264" spans="1:20" ht="50.25" customHeight="1">
      <c r="A264" s="4" t="s">
        <v>33</v>
      </c>
      <c r="B264" s="3" t="s">
        <v>4</v>
      </c>
      <c r="C264" s="3" t="s">
        <v>24</v>
      </c>
      <c r="D264" s="3" t="s">
        <v>24</v>
      </c>
      <c r="E264" s="1" t="s">
        <v>268</v>
      </c>
      <c r="F264" s="3">
        <v>200</v>
      </c>
      <c r="G264" s="8">
        <v>178</v>
      </c>
      <c r="H264" s="9"/>
      <c r="I264" s="8">
        <f t="shared" si="22"/>
        <v>178</v>
      </c>
      <c r="J264" s="9"/>
      <c r="K264" s="8">
        <f t="shared" si="20"/>
        <v>178</v>
      </c>
      <c r="L264" s="8">
        <v>178</v>
      </c>
      <c r="M264" s="9"/>
      <c r="N264" s="9"/>
      <c r="O264" s="8">
        <f t="shared" si="18"/>
        <v>178</v>
      </c>
      <c r="P264" s="8">
        <f t="shared" si="23"/>
        <v>178</v>
      </c>
      <c r="Q264" s="9"/>
      <c r="R264" s="8">
        <f t="shared" si="21"/>
        <v>178</v>
      </c>
      <c r="S264" s="9"/>
      <c r="T264" s="8">
        <f t="shared" si="19"/>
        <v>178</v>
      </c>
    </row>
    <row r="265" spans="1:20" ht="72.75" customHeight="1">
      <c r="A265" s="2" t="s">
        <v>312</v>
      </c>
      <c r="B265" s="3" t="s">
        <v>4</v>
      </c>
      <c r="C265" s="3" t="s">
        <v>24</v>
      </c>
      <c r="D265" s="3" t="s">
        <v>28</v>
      </c>
      <c r="E265" s="1" t="s">
        <v>302</v>
      </c>
      <c r="F265" s="3"/>
      <c r="G265" s="8">
        <v>0</v>
      </c>
      <c r="H265" s="9">
        <f>H266</f>
        <v>6764.3251799999998</v>
      </c>
      <c r="I265" s="8">
        <f t="shared" si="22"/>
        <v>6764.3251799999998</v>
      </c>
      <c r="J265" s="9">
        <f>J266</f>
        <v>0</v>
      </c>
      <c r="K265" s="8">
        <f t="shared" si="20"/>
        <v>6764.3251799999998</v>
      </c>
      <c r="L265" s="8">
        <v>0</v>
      </c>
      <c r="M265" s="9">
        <f>M266</f>
        <v>0</v>
      </c>
      <c r="N265" s="9">
        <f>N266</f>
        <v>0</v>
      </c>
      <c r="O265" s="8">
        <f t="shared" si="18"/>
        <v>6764.3251799999998</v>
      </c>
      <c r="P265" s="8">
        <f t="shared" si="23"/>
        <v>0</v>
      </c>
      <c r="Q265" s="9">
        <f>Q266</f>
        <v>0</v>
      </c>
      <c r="R265" s="8">
        <f t="shared" si="21"/>
        <v>0</v>
      </c>
      <c r="S265" s="9">
        <f>S266</f>
        <v>0</v>
      </c>
      <c r="T265" s="8">
        <f t="shared" si="19"/>
        <v>0</v>
      </c>
    </row>
    <row r="266" spans="1:20" ht="50.25" customHeight="1">
      <c r="A266" s="2" t="s">
        <v>72</v>
      </c>
      <c r="B266" s="3" t="s">
        <v>4</v>
      </c>
      <c r="C266" s="3" t="s">
        <v>24</v>
      </c>
      <c r="D266" s="3" t="s">
        <v>28</v>
      </c>
      <c r="E266" s="1" t="s">
        <v>302</v>
      </c>
      <c r="F266" s="3">
        <v>600</v>
      </c>
      <c r="G266" s="8">
        <v>0</v>
      </c>
      <c r="H266" s="9">
        <v>6764.3251799999998</v>
      </c>
      <c r="I266" s="8">
        <f t="shared" si="22"/>
        <v>6764.3251799999998</v>
      </c>
      <c r="J266" s="9"/>
      <c r="K266" s="8">
        <f t="shared" si="20"/>
        <v>6764.3251799999998</v>
      </c>
      <c r="L266" s="8">
        <v>0</v>
      </c>
      <c r="M266" s="9"/>
      <c r="N266" s="9"/>
      <c r="O266" s="8">
        <f t="shared" si="18"/>
        <v>6764.3251799999998</v>
      </c>
      <c r="P266" s="8">
        <f t="shared" si="23"/>
        <v>0</v>
      </c>
      <c r="Q266" s="9"/>
      <c r="R266" s="8">
        <f t="shared" si="21"/>
        <v>0</v>
      </c>
      <c r="S266" s="9"/>
      <c r="T266" s="8">
        <f t="shared" si="19"/>
        <v>0</v>
      </c>
    </row>
    <row r="267" spans="1:20" ht="55.5" customHeight="1">
      <c r="A267" s="2" t="s">
        <v>126</v>
      </c>
      <c r="B267" s="3" t="s">
        <v>4</v>
      </c>
      <c r="C267" s="3" t="s">
        <v>24</v>
      </c>
      <c r="D267" s="3" t="s">
        <v>28</v>
      </c>
      <c r="E267" s="1" t="s">
        <v>127</v>
      </c>
      <c r="F267" s="3"/>
      <c r="G267" s="8">
        <v>945.375</v>
      </c>
      <c r="H267" s="9">
        <f>H268+H269</f>
        <v>0</v>
      </c>
      <c r="I267" s="8">
        <f t="shared" si="22"/>
        <v>945.375</v>
      </c>
      <c r="J267" s="9">
        <f>J268+J269</f>
        <v>0</v>
      </c>
      <c r="K267" s="8">
        <f t="shared" si="20"/>
        <v>945.375</v>
      </c>
      <c r="L267" s="8">
        <v>945.375</v>
      </c>
      <c r="M267" s="9">
        <f>M268+M269</f>
        <v>0</v>
      </c>
      <c r="N267" s="9">
        <f>N268+N269</f>
        <v>0</v>
      </c>
      <c r="O267" s="8">
        <f t="shared" si="18"/>
        <v>945.375</v>
      </c>
      <c r="P267" s="8">
        <f t="shared" si="23"/>
        <v>945.375</v>
      </c>
      <c r="Q267" s="9">
        <f>Q268+Q269</f>
        <v>0</v>
      </c>
      <c r="R267" s="8">
        <f t="shared" si="21"/>
        <v>945.375</v>
      </c>
      <c r="S267" s="9">
        <f>S268+S269</f>
        <v>0</v>
      </c>
      <c r="T267" s="8">
        <f t="shared" si="19"/>
        <v>945.375</v>
      </c>
    </row>
    <row r="268" spans="1:20" ht="50.25" customHeight="1">
      <c r="A268" s="2" t="s">
        <v>33</v>
      </c>
      <c r="B268" s="3" t="s">
        <v>4</v>
      </c>
      <c r="C268" s="3" t="s">
        <v>24</v>
      </c>
      <c r="D268" s="3" t="s">
        <v>28</v>
      </c>
      <c r="E268" s="1" t="s">
        <v>127</v>
      </c>
      <c r="F268" s="3">
        <v>200</v>
      </c>
      <c r="G268" s="8">
        <v>529.875</v>
      </c>
      <c r="H268" s="9"/>
      <c r="I268" s="8">
        <f t="shared" si="22"/>
        <v>529.875</v>
      </c>
      <c r="J268" s="9"/>
      <c r="K268" s="8">
        <f t="shared" si="20"/>
        <v>529.875</v>
      </c>
      <c r="L268" s="8">
        <v>529.875</v>
      </c>
      <c r="M268" s="9"/>
      <c r="N268" s="9"/>
      <c r="O268" s="8">
        <f t="shared" si="18"/>
        <v>529.875</v>
      </c>
      <c r="P268" s="8">
        <f t="shared" si="23"/>
        <v>529.875</v>
      </c>
      <c r="Q268" s="9"/>
      <c r="R268" s="8">
        <f t="shared" si="21"/>
        <v>529.875</v>
      </c>
      <c r="S268" s="9"/>
      <c r="T268" s="8">
        <f t="shared" si="19"/>
        <v>529.875</v>
      </c>
    </row>
    <row r="269" spans="1:20" ht="50.25" customHeight="1">
      <c r="A269" s="2" t="s">
        <v>72</v>
      </c>
      <c r="B269" s="3" t="s">
        <v>4</v>
      </c>
      <c r="C269" s="3" t="s">
        <v>24</v>
      </c>
      <c r="D269" s="3" t="s">
        <v>28</v>
      </c>
      <c r="E269" s="1" t="s">
        <v>127</v>
      </c>
      <c r="F269" s="3">
        <v>600</v>
      </c>
      <c r="G269" s="8">
        <v>415.5</v>
      </c>
      <c r="H269" s="9"/>
      <c r="I269" s="8">
        <f t="shared" si="22"/>
        <v>415.5</v>
      </c>
      <c r="J269" s="9"/>
      <c r="K269" s="8">
        <f t="shared" si="20"/>
        <v>415.5</v>
      </c>
      <c r="L269" s="8">
        <v>415.5</v>
      </c>
      <c r="M269" s="9"/>
      <c r="N269" s="9"/>
      <c r="O269" s="8">
        <f t="shared" si="18"/>
        <v>415.5</v>
      </c>
      <c r="P269" s="8">
        <f t="shared" si="23"/>
        <v>415.5</v>
      </c>
      <c r="Q269" s="9"/>
      <c r="R269" s="8">
        <f t="shared" si="21"/>
        <v>415.5</v>
      </c>
      <c r="S269" s="9"/>
      <c r="T269" s="8">
        <f t="shared" si="19"/>
        <v>415.5</v>
      </c>
    </row>
    <row r="270" spans="1:20" ht="54" customHeight="1">
      <c r="A270" s="2" t="s">
        <v>128</v>
      </c>
      <c r="B270" s="3" t="s">
        <v>4</v>
      </c>
      <c r="C270" s="3" t="s">
        <v>24</v>
      </c>
      <c r="D270" s="3" t="s">
        <v>28</v>
      </c>
      <c r="E270" s="1" t="s">
        <v>129</v>
      </c>
      <c r="F270" s="3"/>
      <c r="G270" s="8">
        <v>100</v>
      </c>
      <c r="H270" s="9">
        <f>H271+H272</f>
        <v>0</v>
      </c>
      <c r="I270" s="8">
        <f t="shared" si="22"/>
        <v>100</v>
      </c>
      <c r="J270" s="9">
        <f>J271+J272</f>
        <v>0</v>
      </c>
      <c r="K270" s="8">
        <f t="shared" si="20"/>
        <v>100</v>
      </c>
      <c r="L270" s="8">
        <v>100</v>
      </c>
      <c r="M270" s="9">
        <f>M271+M272</f>
        <v>0</v>
      </c>
      <c r="N270" s="9">
        <f>N271+N272</f>
        <v>0</v>
      </c>
      <c r="O270" s="8">
        <f t="shared" si="18"/>
        <v>100</v>
      </c>
      <c r="P270" s="8">
        <f t="shared" si="23"/>
        <v>100</v>
      </c>
      <c r="Q270" s="9">
        <f>Q271+Q272</f>
        <v>0</v>
      </c>
      <c r="R270" s="8">
        <f t="shared" si="21"/>
        <v>100</v>
      </c>
      <c r="S270" s="9">
        <f>S271+S272</f>
        <v>0</v>
      </c>
      <c r="T270" s="8">
        <f t="shared" si="19"/>
        <v>100</v>
      </c>
    </row>
    <row r="271" spans="1:20" ht="53.25" customHeight="1">
      <c r="A271" s="2" t="s">
        <v>33</v>
      </c>
      <c r="B271" s="3" t="s">
        <v>4</v>
      </c>
      <c r="C271" s="3" t="s">
        <v>24</v>
      </c>
      <c r="D271" s="3" t="s">
        <v>28</v>
      </c>
      <c r="E271" s="1" t="s">
        <v>129</v>
      </c>
      <c r="F271" s="3">
        <v>200</v>
      </c>
      <c r="G271" s="8">
        <v>0</v>
      </c>
      <c r="H271" s="9"/>
      <c r="I271" s="8">
        <f t="shared" si="22"/>
        <v>0</v>
      </c>
      <c r="J271" s="9"/>
      <c r="K271" s="8">
        <f t="shared" si="20"/>
        <v>0</v>
      </c>
      <c r="L271" s="8">
        <v>0</v>
      </c>
      <c r="M271" s="9"/>
      <c r="N271" s="9"/>
      <c r="O271" s="8">
        <f t="shared" si="18"/>
        <v>0</v>
      </c>
      <c r="P271" s="8">
        <f t="shared" si="23"/>
        <v>0</v>
      </c>
      <c r="Q271" s="9"/>
      <c r="R271" s="8">
        <f t="shared" si="21"/>
        <v>0</v>
      </c>
      <c r="S271" s="9"/>
      <c r="T271" s="8">
        <f t="shared" si="19"/>
        <v>0</v>
      </c>
    </row>
    <row r="272" spans="1:20" ht="53.25" customHeight="1">
      <c r="A272" s="2" t="s">
        <v>72</v>
      </c>
      <c r="B272" s="3" t="s">
        <v>4</v>
      </c>
      <c r="C272" s="3" t="s">
        <v>24</v>
      </c>
      <c r="D272" s="3" t="s">
        <v>28</v>
      </c>
      <c r="E272" s="1" t="s">
        <v>129</v>
      </c>
      <c r="F272" s="3">
        <v>600</v>
      </c>
      <c r="G272" s="8">
        <v>100</v>
      </c>
      <c r="H272" s="9"/>
      <c r="I272" s="8">
        <f t="shared" si="22"/>
        <v>100</v>
      </c>
      <c r="J272" s="9"/>
      <c r="K272" s="8">
        <f t="shared" si="20"/>
        <v>100</v>
      </c>
      <c r="L272" s="8">
        <v>100</v>
      </c>
      <c r="M272" s="9"/>
      <c r="N272" s="9"/>
      <c r="O272" s="8">
        <f t="shared" si="18"/>
        <v>100</v>
      </c>
      <c r="P272" s="8">
        <f t="shared" si="23"/>
        <v>100</v>
      </c>
      <c r="Q272" s="9"/>
      <c r="R272" s="8">
        <f t="shared" si="21"/>
        <v>100</v>
      </c>
      <c r="S272" s="9"/>
      <c r="T272" s="8">
        <f t="shared" si="19"/>
        <v>100</v>
      </c>
    </row>
    <row r="273" spans="1:20" ht="47.25" customHeight="1">
      <c r="A273" s="2" t="s">
        <v>199</v>
      </c>
      <c r="B273" s="3" t="s">
        <v>4</v>
      </c>
      <c r="C273" s="3" t="s">
        <v>24</v>
      </c>
      <c r="D273" s="3" t="s">
        <v>28</v>
      </c>
      <c r="E273" s="1" t="s">
        <v>130</v>
      </c>
      <c r="F273" s="3"/>
      <c r="G273" s="8">
        <v>200</v>
      </c>
      <c r="H273" s="9">
        <f>H274+H275</f>
        <v>-71.048240000000007</v>
      </c>
      <c r="I273" s="8">
        <f t="shared" si="22"/>
        <v>128.95175999999998</v>
      </c>
      <c r="J273" s="9">
        <f>J274+J275</f>
        <v>0</v>
      </c>
      <c r="K273" s="8">
        <f t="shared" si="20"/>
        <v>128.95175999999998</v>
      </c>
      <c r="L273" s="8">
        <v>200</v>
      </c>
      <c r="M273" s="9">
        <f>M274+M275</f>
        <v>-93.477000000000004</v>
      </c>
      <c r="N273" s="9">
        <f>N274+N275</f>
        <v>0</v>
      </c>
      <c r="O273" s="8">
        <f t="shared" si="18"/>
        <v>128.95175999999998</v>
      </c>
      <c r="P273" s="8">
        <f t="shared" si="23"/>
        <v>106.523</v>
      </c>
      <c r="Q273" s="9">
        <f>Q274+Q275</f>
        <v>0</v>
      </c>
      <c r="R273" s="8">
        <f t="shared" si="21"/>
        <v>106.523</v>
      </c>
      <c r="S273" s="9">
        <f>S274+S275</f>
        <v>0</v>
      </c>
      <c r="T273" s="8">
        <f t="shared" si="19"/>
        <v>106.523</v>
      </c>
    </row>
    <row r="274" spans="1:20" ht="50.25" customHeight="1">
      <c r="A274" s="2" t="s">
        <v>33</v>
      </c>
      <c r="B274" s="3" t="s">
        <v>4</v>
      </c>
      <c r="C274" s="3" t="s">
        <v>24</v>
      </c>
      <c r="D274" s="3" t="s">
        <v>28</v>
      </c>
      <c r="E274" s="1" t="s">
        <v>130</v>
      </c>
      <c r="F274" s="3">
        <v>200</v>
      </c>
      <c r="G274" s="8">
        <v>0</v>
      </c>
      <c r="H274" s="9"/>
      <c r="I274" s="8">
        <f t="shared" si="22"/>
        <v>0</v>
      </c>
      <c r="J274" s="9"/>
      <c r="K274" s="8">
        <f t="shared" si="20"/>
        <v>0</v>
      </c>
      <c r="L274" s="8">
        <v>0</v>
      </c>
      <c r="M274" s="9"/>
      <c r="N274" s="9"/>
      <c r="O274" s="8">
        <f t="shared" si="18"/>
        <v>0</v>
      </c>
      <c r="P274" s="8">
        <f t="shared" si="23"/>
        <v>0</v>
      </c>
      <c r="Q274" s="9"/>
      <c r="R274" s="8">
        <f t="shared" si="21"/>
        <v>0</v>
      </c>
      <c r="S274" s="9"/>
      <c r="T274" s="8">
        <f t="shared" si="19"/>
        <v>0</v>
      </c>
    </row>
    <row r="275" spans="1:20" ht="49.5" customHeight="1">
      <c r="A275" s="2" t="s">
        <v>72</v>
      </c>
      <c r="B275" s="3" t="s">
        <v>4</v>
      </c>
      <c r="C275" s="3" t="s">
        <v>24</v>
      </c>
      <c r="D275" s="3" t="s">
        <v>28</v>
      </c>
      <c r="E275" s="1" t="s">
        <v>130</v>
      </c>
      <c r="F275" s="3">
        <v>600</v>
      </c>
      <c r="G275" s="8">
        <v>200</v>
      </c>
      <c r="H275" s="9">
        <v>-71.048240000000007</v>
      </c>
      <c r="I275" s="8">
        <f t="shared" si="22"/>
        <v>128.95175999999998</v>
      </c>
      <c r="J275" s="9"/>
      <c r="K275" s="8">
        <f t="shared" si="20"/>
        <v>128.95175999999998</v>
      </c>
      <c r="L275" s="8">
        <v>200</v>
      </c>
      <c r="M275" s="9">
        <v>-93.477000000000004</v>
      </c>
      <c r="N275" s="9"/>
      <c r="O275" s="8">
        <f t="shared" si="18"/>
        <v>128.95175999999998</v>
      </c>
      <c r="P275" s="8">
        <f t="shared" si="23"/>
        <v>106.523</v>
      </c>
      <c r="Q275" s="9"/>
      <c r="R275" s="8">
        <f t="shared" si="21"/>
        <v>106.523</v>
      </c>
      <c r="S275" s="9"/>
      <c r="T275" s="8">
        <f t="shared" si="19"/>
        <v>106.523</v>
      </c>
    </row>
    <row r="276" spans="1:20" ht="72" customHeight="1">
      <c r="A276" s="10" t="s">
        <v>200</v>
      </c>
      <c r="B276" s="3" t="s">
        <v>4</v>
      </c>
      <c r="C276" s="3" t="s">
        <v>24</v>
      </c>
      <c r="D276" s="3" t="s">
        <v>28</v>
      </c>
      <c r="E276" s="12" t="s">
        <v>125</v>
      </c>
      <c r="F276" s="3"/>
      <c r="G276" s="8">
        <v>7985.170000000001</v>
      </c>
      <c r="H276" s="9">
        <f>H277+H278+H279</f>
        <v>0</v>
      </c>
      <c r="I276" s="8">
        <f t="shared" si="22"/>
        <v>7985.170000000001</v>
      </c>
      <c r="J276" s="9">
        <f>J277+J278+J279</f>
        <v>0</v>
      </c>
      <c r="K276" s="8">
        <f t="shared" si="20"/>
        <v>7985.170000000001</v>
      </c>
      <c r="L276" s="8">
        <v>7985.170000000001</v>
      </c>
      <c r="M276" s="9">
        <f>M277+M278+M279</f>
        <v>0</v>
      </c>
      <c r="N276" s="9">
        <f>N277+N278+N279</f>
        <v>0</v>
      </c>
      <c r="O276" s="8">
        <f t="shared" si="18"/>
        <v>7985.170000000001</v>
      </c>
      <c r="P276" s="8">
        <f t="shared" si="23"/>
        <v>7985.170000000001</v>
      </c>
      <c r="Q276" s="9">
        <f>Q277+Q278+Q279</f>
        <v>0</v>
      </c>
      <c r="R276" s="8">
        <f t="shared" si="21"/>
        <v>7985.170000000001</v>
      </c>
      <c r="S276" s="9">
        <f>S277+S278+S279</f>
        <v>0</v>
      </c>
      <c r="T276" s="8">
        <f t="shared" si="19"/>
        <v>7985.170000000001</v>
      </c>
    </row>
    <row r="277" spans="1:20" ht="87" customHeight="1">
      <c r="A277" s="2" t="s">
        <v>102</v>
      </c>
      <c r="B277" s="3" t="s">
        <v>4</v>
      </c>
      <c r="C277" s="3" t="s">
        <v>24</v>
      </c>
      <c r="D277" s="3" t="s">
        <v>28</v>
      </c>
      <c r="E277" s="12" t="s">
        <v>125</v>
      </c>
      <c r="F277" s="3">
        <v>100</v>
      </c>
      <c r="G277" s="8">
        <v>7159.3009999999995</v>
      </c>
      <c r="H277" s="9"/>
      <c r="I277" s="8">
        <f t="shared" si="22"/>
        <v>7159.3009999999995</v>
      </c>
      <c r="J277" s="9"/>
      <c r="K277" s="8">
        <f t="shared" si="20"/>
        <v>7159.3009999999995</v>
      </c>
      <c r="L277" s="8">
        <v>7159.3009999999995</v>
      </c>
      <c r="M277" s="9"/>
      <c r="N277" s="9"/>
      <c r="O277" s="8">
        <f t="shared" ref="O277:O340" si="24">K277+N277</f>
        <v>7159.3009999999995</v>
      </c>
      <c r="P277" s="8">
        <f t="shared" si="23"/>
        <v>7159.3009999999995</v>
      </c>
      <c r="Q277" s="9"/>
      <c r="R277" s="8">
        <f t="shared" si="21"/>
        <v>7159.3009999999995</v>
      </c>
      <c r="S277" s="9"/>
      <c r="T277" s="8">
        <f t="shared" ref="T277:T340" si="25">R277+S277</f>
        <v>7159.3009999999995</v>
      </c>
    </row>
    <row r="278" spans="1:20" ht="49.5" customHeight="1">
      <c r="A278" s="2" t="s">
        <v>33</v>
      </c>
      <c r="B278" s="3" t="s">
        <v>4</v>
      </c>
      <c r="C278" s="3" t="s">
        <v>24</v>
      </c>
      <c r="D278" s="3" t="s">
        <v>28</v>
      </c>
      <c r="E278" s="12" t="s">
        <v>125</v>
      </c>
      <c r="F278" s="3">
        <v>200</v>
      </c>
      <c r="G278" s="8">
        <v>825.76900000000001</v>
      </c>
      <c r="H278" s="9"/>
      <c r="I278" s="8">
        <f t="shared" si="22"/>
        <v>825.76900000000001</v>
      </c>
      <c r="J278" s="9"/>
      <c r="K278" s="8">
        <f t="shared" si="20"/>
        <v>825.76900000000001</v>
      </c>
      <c r="L278" s="8">
        <v>825.76900000000001</v>
      </c>
      <c r="M278" s="9"/>
      <c r="N278" s="9"/>
      <c r="O278" s="8">
        <f t="shared" si="24"/>
        <v>825.76900000000001</v>
      </c>
      <c r="P278" s="8">
        <f t="shared" si="23"/>
        <v>825.76900000000001</v>
      </c>
      <c r="Q278" s="9"/>
      <c r="R278" s="8">
        <f t="shared" si="21"/>
        <v>825.76900000000001</v>
      </c>
      <c r="S278" s="9"/>
      <c r="T278" s="8">
        <f t="shared" si="25"/>
        <v>825.76900000000001</v>
      </c>
    </row>
    <row r="279" spans="1:20" ht="42" customHeight="1">
      <c r="A279" s="2" t="s">
        <v>124</v>
      </c>
      <c r="B279" s="3" t="s">
        <v>4</v>
      </c>
      <c r="C279" s="3" t="s">
        <v>24</v>
      </c>
      <c r="D279" s="3" t="s">
        <v>28</v>
      </c>
      <c r="E279" s="12" t="s">
        <v>125</v>
      </c>
      <c r="F279" s="3">
        <v>800</v>
      </c>
      <c r="G279" s="8">
        <v>9.9999999999999992E-2</v>
      </c>
      <c r="H279" s="9"/>
      <c r="I279" s="8">
        <f t="shared" si="22"/>
        <v>9.9999999999999992E-2</v>
      </c>
      <c r="J279" s="9"/>
      <c r="K279" s="8">
        <f t="shared" si="20"/>
        <v>9.9999999999999992E-2</v>
      </c>
      <c r="L279" s="8">
        <v>9.9999999999999992E-2</v>
      </c>
      <c r="M279" s="9"/>
      <c r="N279" s="9"/>
      <c r="O279" s="8">
        <f t="shared" si="24"/>
        <v>9.9999999999999992E-2</v>
      </c>
      <c r="P279" s="8">
        <f t="shared" si="23"/>
        <v>9.9999999999999992E-2</v>
      </c>
      <c r="Q279" s="9"/>
      <c r="R279" s="8">
        <f t="shared" si="21"/>
        <v>9.9999999999999992E-2</v>
      </c>
      <c r="S279" s="9"/>
      <c r="T279" s="8">
        <f t="shared" si="25"/>
        <v>9.9999999999999992E-2</v>
      </c>
    </row>
    <row r="280" spans="1:20" ht="46.5" customHeight="1">
      <c r="A280" s="4" t="s">
        <v>220</v>
      </c>
      <c r="B280" s="3" t="s">
        <v>4</v>
      </c>
      <c r="C280" s="3" t="s">
        <v>24</v>
      </c>
      <c r="D280" s="3" t="s">
        <v>28</v>
      </c>
      <c r="E280" s="1" t="s">
        <v>271</v>
      </c>
      <c r="F280" s="3"/>
      <c r="G280" s="8">
        <v>152.10300000000001</v>
      </c>
      <c r="H280" s="9">
        <f>H281+H282</f>
        <v>0</v>
      </c>
      <c r="I280" s="8">
        <f t="shared" si="22"/>
        <v>152.10300000000001</v>
      </c>
      <c r="J280" s="9">
        <f>J281+J282</f>
        <v>0</v>
      </c>
      <c r="K280" s="8">
        <f t="shared" ref="K280:K343" si="26">I280+J280</f>
        <v>152.10300000000001</v>
      </c>
      <c r="L280" s="8">
        <v>152.10300000000001</v>
      </c>
      <c r="M280" s="9">
        <f>M281+M282</f>
        <v>0</v>
      </c>
      <c r="N280" s="9">
        <f>N281+N282</f>
        <v>0</v>
      </c>
      <c r="O280" s="8">
        <f t="shared" si="24"/>
        <v>152.10300000000001</v>
      </c>
      <c r="P280" s="8">
        <f t="shared" si="23"/>
        <v>152.10300000000001</v>
      </c>
      <c r="Q280" s="9">
        <f>Q281+Q282</f>
        <v>0</v>
      </c>
      <c r="R280" s="8">
        <f t="shared" ref="R280:R343" si="27">P280+Q280</f>
        <v>152.10300000000001</v>
      </c>
      <c r="S280" s="9">
        <f>S281+S282</f>
        <v>0</v>
      </c>
      <c r="T280" s="8">
        <f t="shared" si="25"/>
        <v>152.10300000000001</v>
      </c>
    </row>
    <row r="281" spans="1:20" ht="42" customHeight="1">
      <c r="A281" s="4" t="s">
        <v>33</v>
      </c>
      <c r="B281" s="3" t="s">
        <v>4</v>
      </c>
      <c r="C281" s="3" t="s">
        <v>24</v>
      </c>
      <c r="D281" s="3" t="s">
        <v>28</v>
      </c>
      <c r="E281" s="1" t="s">
        <v>271</v>
      </c>
      <c r="F281" s="3">
        <v>200</v>
      </c>
      <c r="G281" s="8">
        <v>116.10299999999999</v>
      </c>
      <c r="H281" s="9"/>
      <c r="I281" s="8">
        <f t="shared" si="22"/>
        <v>116.10299999999999</v>
      </c>
      <c r="J281" s="9"/>
      <c r="K281" s="8">
        <f t="shared" si="26"/>
        <v>116.10299999999999</v>
      </c>
      <c r="L281" s="8">
        <v>116.10299999999999</v>
      </c>
      <c r="M281" s="9"/>
      <c r="N281" s="9"/>
      <c r="O281" s="8">
        <f t="shared" si="24"/>
        <v>116.10299999999999</v>
      </c>
      <c r="P281" s="8">
        <f t="shared" si="23"/>
        <v>116.10299999999999</v>
      </c>
      <c r="Q281" s="9"/>
      <c r="R281" s="8">
        <f t="shared" si="27"/>
        <v>116.10299999999999</v>
      </c>
      <c r="S281" s="9"/>
      <c r="T281" s="8">
        <f t="shared" si="25"/>
        <v>116.10299999999999</v>
      </c>
    </row>
    <row r="282" spans="1:20" ht="42" customHeight="1">
      <c r="A282" s="4" t="s">
        <v>169</v>
      </c>
      <c r="B282" s="3" t="s">
        <v>4</v>
      </c>
      <c r="C282" s="3" t="s">
        <v>24</v>
      </c>
      <c r="D282" s="3" t="s">
        <v>28</v>
      </c>
      <c r="E282" s="1" t="s">
        <v>271</v>
      </c>
      <c r="F282" s="3">
        <v>300</v>
      </c>
      <c r="G282" s="8">
        <v>36</v>
      </c>
      <c r="H282" s="9"/>
      <c r="I282" s="8">
        <f t="shared" si="22"/>
        <v>36</v>
      </c>
      <c r="J282" s="9"/>
      <c r="K282" s="8">
        <f t="shared" si="26"/>
        <v>36</v>
      </c>
      <c r="L282" s="8">
        <v>36</v>
      </c>
      <c r="M282" s="9"/>
      <c r="N282" s="9"/>
      <c r="O282" s="8">
        <f t="shared" si="24"/>
        <v>36</v>
      </c>
      <c r="P282" s="8">
        <f t="shared" si="23"/>
        <v>36</v>
      </c>
      <c r="Q282" s="9"/>
      <c r="R282" s="8">
        <f t="shared" si="27"/>
        <v>36</v>
      </c>
      <c r="S282" s="9"/>
      <c r="T282" s="8">
        <f t="shared" si="25"/>
        <v>36</v>
      </c>
    </row>
    <row r="283" spans="1:20" ht="48.75" customHeight="1">
      <c r="A283" s="2" t="s">
        <v>32</v>
      </c>
      <c r="B283" s="3" t="s">
        <v>4</v>
      </c>
      <c r="C283" s="3" t="s">
        <v>24</v>
      </c>
      <c r="D283" s="3" t="s">
        <v>28</v>
      </c>
      <c r="E283" s="1" t="s">
        <v>35</v>
      </c>
      <c r="F283" s="3"/>
      <c r="G283" s="8">
        <v>3283.4349999999999</v>
      </c>
      <c r="H283" s="9">
        <f>H284+H285+H286</f>
        <v>0</v>
      </c>
      <c r="I283" s="8">
        <f t="shared" si="22"/>
        <v>3283.4349999999999</v>
      </c>
      <c r="J283" s="9">
        <f>J284+J285+J286</f>
        <v>0</v>
      </c>
      <c r="K283" s="8">
        <f t="shared" si="26"/>
        <v>3283.4349999999999</v>
      </c>
      <c r="L283" s="8">
        <v>3283.4349999999999</v>
      </c>
      <c r="M283" s="9">
        <f>M284+M285+M286</f>
        <v>0</v>
      </c>
      <c r="N283" s="9">
        <f>N284+N285+N286</f>
        <v>0</v>
      </c>
      <c r="O283" s="8">
        <f t="shared" si="24"/>
        <v>3283.4349999999999</v>
      </c>
      <c r="P283" s="8">
        <f t="shared" si="23"/>
        <v>3283.4349999999999</v>
      </c>
      <c r="Q283" s="9">
        <f>Q284+Q285+Q286</f>
        <v>0</v>
      </c>
      <c r="R283" s="8">
        <f t="shared" si="27"/>
        <v>3283.4349999999999</v>
      </c>
      <c r="S283" s="9">
        <f>S284+S285+S286</f>
        <v>0</v>
      </c>
      <c r="T283" s="8">
        <f t="shared" si="25"/>
        <v>3283.4349999999999</v>
      </c>
    </row>
    <row r="284" spans="1:20" ht="84" customHeight="1">
      <c r="A284" s="2" t="s">
        <v>102</v>
      </c>
      <c r="B284" s="3" t="s">
        <v>4</v>
      </c>
      <c r="C284" s="3" t="s">
        <v>24</v>
      </c>
      <c r="D284" s="3" t="s">
        <v>28</v>
      </c>
      <c r="E284" s="1" t="s">
        <v>35</v>
      </c>
      <c r="F284" s="3">
        <v>100</v>
      </c>
      <c r="G284" s="8">
        <v>3126.835</v>
      </c>
      <c r="H284" s="9"/>
      <c r="I284" s="8">
        <f t="shared" ref="I284:I347" si="28">G284+H284</f>
        <v>3126.835</v>
      </c>
      <c r="J284" s="9"/>
      <c r="K284" s="8">
        <f t="shared" si="26"/>
        <v>3126.835</v>
      </c>
      <c r="L284" s="8">
        <v>3126.835</v>
      </c>
      <c r="M284" s="9"/>
      <c r="N284" s="9"/>
      <c r="O284" s="8">
        <f t="shared" si="24"/>
        <v>3126.835</v>
      </c>
      <c r="P284" s="8">
        <f t="shared" ref="P284:P347" si="29">L284+M284</f>
        <v>3126.835</v>
      </c>
      <c r="Q284" s="9"/>
      <c r="R284" s="8">
        <f t="shared" si="27"/>
        <v>3126.835</v>
      </c>
      <c r="S284" s="9"/>
      <c r="T284" s="8">
        <f t="shared" si="25"/>
        <v>3126.835</v>
      </c>
    </row>
    <row r="285" spans="1:20" ht="51.75" customHeight="1">
      <c r="A285" s="2" t="s">
        <v>33</v>
      </c>
      <c r="B285" s="3" t="s">
        <v>4</v>
      </c>
      <c r="C285" s="3" t="s">
        <v>24</v>
      </c>
      <c r="D285" s="3" t="s">
        <v>28</v>
      </c>
      <c r="E285" s="1" t="s">
        <v>35</v>
      </c>
      <c r="F285" s="3">
        <v>200</v>
      </c>
      <c r="G285" s="8">
        <v>152.1</v>
      </c>
      <c r="H285" s="9"/>
      <c r="I285" s="8">
        <f t="shared" si="28"/>
        <v>152.1</v>
      </c>
      <c r="J285" s="9"/>
      <c r="K285" s="8">
        <f t="shared" si="26"/>
        <v>152.1</v>
      </c>
      <c r="L285" s="8">
        <v>152.1</v>
      </c>
      <c r="M285" s="9"/>
      <c r="N285" s="9"/>
      <c r="O285" s="8">
        <f t="shared" si="24"/>
        <v>152.1</v>
      </c>
      <c r="P285" s="8">
        <f t="shared" si="29"/>
        <v>152.1</v>
      </c>
      <c r="Q285" s="9"/>
      <c r="R285" s="8">
        <f t="shared" si="27"/>
        <v>152.1</v>
      </c>
      <c r="S285" s="9"/>
      <c r="T285" s="8">
        <f t="shared" si="25"/>
        <v>152.1</v>
      </c>
    </row>
    <row r="286" spans="1:20" ht="40.5" customHeight="1">
      <c r="A286" s="2" t="s">
        <v>34</v>
      </c>
      <c r="B286" s="3" t="s">
        <v>4</v>
      </c>
      <c r="C286" s="3" t="s">
        <v>24</v>
      </c>
      <c r="D286" s="3" t="s">
        <v>28</v>
      </c>
      <c r="E286" s="1" t="s">
        <v>35</v>
      </c>
      <c r="F286" s="3">
        <v>800</v>
      </c>
      <c r="G286" s="8">
        <v>4.5</v>
      </c>
      <c r="H286" s="9"/>
      <c r="I286" s="8">
        <f t="shared" si="28"/>
        <v>4.5</v>
      </c>
      <c r="J286" s="9"/>
      <c r="K286" s="8">
        <f t="shared" si="26"/>
        <v>4.5</v>
      </c>
      <c r="L286" s="8">
        <v>4.5</v>
      </c>
      <c r="M286" s="9"/>
      <c r="N286" s="9"/>
      <c r="O286" s="8">
        <f t="shared" si="24"/>
        <v>4.5</v>
      </c>
      <c r="P286" s="8">
        <f t="shared" si="29"/>
        <v>4.5</v>
      </c>
      <c r="Q286" s="9"/>
      <c r="R286" s="8">
        <f t="shared" si="27"/>
        <v>4.5</v>
      </c>
      <c r="S286" s="9"/>
      <c r="T286" s="8">
        <f t="shared" si="25"/>
        <v>4.5</v>
      </c>
    </row>
    <row r="287" spans="1:20" ht="48" customHeight="1">
      <c r="A287" s="4" t="s">
        <v>269</v>
      </c>
      <c r="B287" s="3" t="s">
        <v>4</v>
      </c>
      <c r="C287" s="3">
        <v>10</v>
      </c>
      <c r="D287" s="3" t="s">
        <v>21</v>
      </c>
      <c r="E287" s="12" t="s">
        <v>270</v>
      </c>
      <c r="F287" s="3"/>
      <c r="G287" s="8">
        <v>275</v>
      </c>
      <c r="H287" s="9">
        <f>H288</f>
        <v>0</v>
      </c>
      <c r="I287" s="8">
        <f t="shared" si="28"/>
        <v>275</v>
      </c>
      <c r="J287" s="9">
        <f>J288</f>
        <v>0</v>
      </c>
      <c r="K287" s="8">
        <f t="shared" si="26"/>
        <v>275</v>
      </c>
      <c r="L287" s="8">
        <v>275</v>
      </c>
      <c r="M287" s="9">
        <f>M288</f>
        <v>0</v>
      </c>
      <c r="N287" s="9">
        <f>N288</f>
        <v>0</v>
      </c>
      <c r="O287" s="8">
        <f t="shared" si="24"/>
        <v>275</v>
      </c>
      <c r="P287" s="8">
        <f t="shared" si="29"/>
        <v>275</v>
      </c>
      <c r="Q287" s="9">
        <f>Q288</f>
        <v>0</v>
      </c>
      <c r="R287" s="8">
        <f t="shared" si="27"/>
        <v>275</v>
      </c>
      <c r="S287" s="9">
        <f>S288</f>
        <v>0</v>
      </c>
      <c r="T287" s="8">
        <f t="shared" si="25"/>
        <v>275</v>
      </c>
    </row>
    <row r="288" spans="1:20" ht="40.5" customHeight="1">
      <c r="A288" s="4" t="s">
        <v>169</v>
      </c>
      <c r="B288" s="3" t="s">
        <v>4</v>
      </c>
      <c r="C288" s="3">
        <v>10</v>
      </c>
      <c r="D288" s="3" t="s">
        <v>21</v>
      </c>
      <c r="E288" s="12" t="s">
        <v>270</v>
      </c>
      <c r="F288" s="3">
        <v>300</v>
      </c>
      <c r="G288" s="8">
        <v>275</v>
      </c>
      <c r="H288" s="9"/>
      <c r="I288" s="8">
        <f t="shared" si="28"/>
        <v>275</v>
      </c>
      <c r="J288" s="9"/>
      <c r="K288" s="8">
        <f t="shared" si="26"/>
        <v>275</v>
      </c>
      <c r="L288" s="8">
        <v>275</v>
      </c>
      <c r="M288" s="9"/>
      <c r="N288" s="9"/>
      <c r="O288" s="8">
        <f t="shared" si="24"/>
        <v>275</v>
      </c>
      <c r="P288" s="8">
        <f t="shared" si="29"/>
        <v>275</v>
      </c>
      <c r="Q288" s="9"/>
      <c r="R288" s="8">
        <f t="shared" si="27"/>
        <v>275</v>
      </c>
      <c r="S288" s="9"/>
      <c r="T288" s="8">
        <f t="shared" si="25"/>
        <v>275</v>
      </c>
    </row>
    <row r="289" spans="1:20" ht="114.75" customHeight="1">
      <c r="A289" s="15" t="s">
        <v>122</v>
      </c>
      <c r="B289" s="3" t="s">
        <v>4</v>
      </c>
      <c r="C289" s="3">
        <v>10</v>
      </c>
      <c r="D289" s="3" t="s">
        <v>22</v>
      </c>
      <c r="E289" s="12" t="s">
        <v>123</v>
      </c>
      <c r="F289" s="3"/>
      <c r="G289" s="8">
        <v>1762.9778599999997</v>
      </c>
      <c r="H289" s="9">
        <f>H290+H291</f>
        <v>0</v>
      </c>
      <c r="I289" s="8">
        <f t="shared" si="28"/>
        <v>1762.9778599999997</v>
      </c>
      <c r="J289" s="9">
        <f>J290+J291</f>
        <v>0</v>
      </c>
      <c r="K289" s="8">
        <f t="shared" si="26"/>
        <v>1762.9778599999997</v>
      </c>
      <c r="L289" s="8">
        <v>1762.9778599999997</v>
      </c>
      <c r="M289" s="9">
        <f>M290+M291</f>
        <v>0</v>
      </c>
      <c r="N289" s="9">
        <f>N290+N291</f>
        <v>0</v>
      </c>
      <c r="O289" s="8">
        <f t="shared" si="24"/>
        <v>1762.9778599999997</v>
      </c>
      <c r="P289" s="8">
        <f t="shared" si="29"/>
        <v>1762.9778599999997</v>
      </c>
      <c r="Q289" s="9">
        <f>Q290+Q291</f>
        <v>0</v>
      </c>
      <c r="R289" s="8">
        <f t="shared" si="27"/>
        <v>1762.9778599999997</v>
      </c>
      <c r="S289" s="9">
        <f>S290+S291</f>
        <v>0</v>
      </c>
      <c r="T289" s="8">
        <f t="shared" si="25"/>
        <v>1762.9778599999997</v>
      </c>
    </row>
    <row r="290" spans="1:20" ht="33.75" customHeight="1">
      <c r="A290" s="2" t="s">
        <v>169</v>
      </c>
      <c r="B290" s="3" t="s">
        <v>4</v>
      </c>
      <c r="C290" s="3">
        <v>10</v>
      </c>
      <c r="D290" s="3" t="s">
        <v>22</v>
      </c>
      <c r="E290" s="12" t="s">
        <v>123</v>
      </c>
      <c r="F290" s="3">
        <v>300</v>
      </c>
      <c r="G290" s="8">
        <v>1735.91913</v>
      </c>
      <c r="H290" s="9"/>
      <c r="I290" s="8">
        <f t="shared" si="28"/>
        <v>1735.91913</v>
      </c>
      <c r="J290" s="9"/>
      <c r="K290" s="8">
        <f t="shared" si="26"/>
        <v>1735.91913</v>
      </c>
      <c r="L290" s="8">
        <v>1735.91913</v>
      </c>
      <c r="M290" s="9"/>
      <c r="N290" s="9"/>
      <c r="O290" s="8">
        <f t="shared" si="24"/>
        <v>1735.91913</v>
      </c>
      <c r="P290" s="8">
        <f t="shared" si="29"/>
        <v>1735.91913</v>
      </c>
      <c r="Q290" s="9"/>
      <c r="R290" s="8">
        <f t="shared" si="27"/>
        <v>1735.91913</v>
      </c>
      <c r="S290" s="9"/>
      <c r="T290" s="8">
        <f t="shared" si="25"/>
        <v>1735.91913</v>
      </c>
    </row>
    <row r="291" spans="1:20" ht="45" customHeight="1">
      <c r="A291" s="2" t="s">
        <v>72</v>
      </c>
      <c r="B291" s="3" t="s">
        <v>4</v>
      </c>
      <c r="C291" s="3">
        <v>10</v>
      </c>
      <c r="D291" s="3" t="s">
        <v>22</v>
      </c>
      <c r="E291" s="12" t="s">
        <v>123</v>
      </c>
      <c r="F291" s="3">
        <v>600</v>
      </c>
      <c r="G291" s="8">
        <v>27.058729999999997</v>
      </c>
      <c r="H291" s="9"/>
      <c r="I291" s="8">
        <f t="shared" si="28"/>
        <v>27.058729999999997</v>
      </c>
      <c r="J291" s="9"/>
      <c r="K291" s="8">
        <f t="shared" si="26"/>
        <v>27.058729999999997</v>
      </c>
      <c r="L291" s="8">
        <v>27.058729999999997</v>
      </c>
      <c r="M291" s="9"/>
      <c r="N291" s="9"/>
      <c r="O291" s="8">
        <f t="shared" si="24"/>
        <v>27.058729999999997</v>
      </c>
      <c r="P291" s="8">
        <f t="shared" si="29"/>
        <v>27.058729999999997</v>
      </c>
      <c r="Q291" s="9"/>
      <c r="R291" s="8">
        <f t="shared" si="27"/>
        <v>27.058729999999997</v>
      </c>
      <c r="S291" s="9"/>
      <c r="T291" s="8">
        <f t="shared" si="25"/>
        <v>27.058729999999997</v>
      </c>
    </row>
    <row r="292" spans="1:20" ht="45" customHeight="1">
      <c r="A292" s="4" t="s">
        <v>274</v>
      </c>
      <c r="B292" s="3" t="s">
        <v>4</v>
      </c>
      <c r="C292" s="3">
        <v>11</v>
      </c>
      <c r="D292" s="3" t="s">
        <v>20</v>
      </c>
      <c r="E292" s="1" t="s">
        <v>275</v>
      </c>
      <c r="F292" s="3"/>
      <c r="G292" s="8">
        <v>729.34799999999996</v>
      </c>
      <c r="H292" s="9">
        <f>H293</f>
        <v>0</v>
      </c>
      <c r="I292" s="8">
        <f t="shared" si="28"/>
        <v>729.34799999999996</v>
      </c>
      <c r="J292" s="9">
        <f>J293</f>
        <v>0</v>
      </c>
      <c r="K292" s="8">
        <f t="shared" si="26"/>
        <v>729.34799999999996</v>
      </c>
      <c r="L292" s="8">
        <v>729.34799999999996</v>
      </c>
      <c r="M292" s="9">
        <f>M293</f>
        <v>0</v>
      </c>
      <c r="N292" s="9">
        <f>N293</f>
        <v>0</v>
      </c>
      <c r="O292" s="8">
        <f t="shared" si="24"/>
        <v>729.34799999999996</v>
      </c>
      <c r="P292" s="8">
        <f t="shared" si="29"/>
        <v>729.34799999999996</v>
      </c>
      <c r="Q292" s="9">
        <f>Q293</f>
        <v>0</v>
      </c>
      <c r="R292" s="8">
        <f t="shared" si="27"/>
        <v>729.34799999999996</v>
      </c>
      <c r="S292" s="9">
        <f>S293</f>
        <v>0</v>
      </c>
      <c r="T292" s="8">
        <f t="shared" si="25"/>
        <v>729.34799999999996</v>
      </c>
    </row>
    <row r="293" spans="1:20" ht="45" customHeight="1">
      <c r="A293" s="4" t="s">
        <v>72</v>
      </c>
      <c r="B293" s="3" t="s">
        <v>4</v>
      </c>
      <c r="C293" s="3">
        <v>11</v>
      </c>
      <c r="D293" s="3" t="s">
        <v>20</v>
      </c>
      <c r="E293" s="1" t="s">
        <v>275</v>
      </c>
      <c r="F293" s="3">
        <v>600</v>
      </c>
      <c r="G293" s="8">
        <v>729.34799999999996</v>
      </c>
      <c r="H293" s="9"/>
      <c r="I293" s="8">
        <f t="shared" si="28"/>
        <v>729.34799999999996</v>
      </c>
      <c r="J293" s="9"/>
      <c r="K293" s="8">
        <f t="shared" si="26"/>
        <v>729.34799999999996</v>
      </c>
      <c r="L293" s="8">
        <v>729.34799999999996</v>
      </c>
      <c r="M293" s="9"/>
      <c r="N293" s="9"/>
      <c r="O293" s="8">
        <f t="shared" si="24"/>
        <v>729.34799999999996</v>
      </c>
      <c r="P293" s="8">
        <f t="shared" si="29"/>
        <v>729.34799999999996</v>
      </c>
      <c r="Q293" s="9"/>
      <c r="R293" s="8">
        <f t="shared" si="27"/>
        <v>729.34799999999996</v>
      </c>
      <c r="S293" s="9"/>
      <c r="T293" s="8">
        <f t="shared" si="25"/>
        <v>729.34799999999996</v>
      </c>
    </row>
    <row r="294" spans="1:20" ht="43.5" customHeight="1">
      <c r="A294" s="2" t="s">
        <v>216</v>
      </c>
      <c r="B294" s="3" t="s">
        <v>4</v>
      </c>
      <c r="C294" s="3">
        <v>11</v>
      </c>
      <c r="D294" s="3" t="s">
        <v>26</v>
      </c>
      <c r="E294" s="1" t="s">
        <v>217</v>
      </c>
      <c r="F294" s="3"/>
      <c r="G294" s="8">
        <v>0</v>
      </c>
      <c r="H294" s="9">
        <f>H295</f>
        <v>0</v>
      </c>
      <c r="I294" s="8">
        <f t="shared" si="28"/>
        <v>0</v>
      </c>
      <c r="J294" s="9">
        <f>J295</f>
        <v>0</v>
      </c>
      <c r="K294" s="8">
        <f t="shared" si="26"/>
        <v>0</v>
      </c>
      <c r="L294" s="8">
        <v>0</v>
      </c>
      <c r="M294" s="9">
        <f>M295</f>
        <v>0</v>
      </c>
      <c r="N294" s="9">
        <f>N295</f>
        <v>0</v>
      </c>
      <c r="O294" s="8">
        <f t="shared" si="24"/>
        <v>0</v>
      </c>
      <c r="P294" s="8">
        <f t="shared" si="29"/>
        <v>0</v>
      </c>
      <c r="Q294" s="9">
        <f>Q295</f>
        <v>0</v>
      </c>
      <c r="R294" s="8">
        <f t="shared" si="27"/>
        <v>0</v>
      </c>
      <c r="S294" s="9">
        <f>S295</f>
        <v>0</v>
      </c>
      <c r="T294" s="8">
        <f t="shared" si="25"/>
        <v>0</v>
      </c>
    </row>
    <row r="295" spans="1:20" ht="48" customHeight="1">
      <c r="A295" s="2" t="s">
        <v>72</v>
      </c>
      <c r="B295" s="3" t="s">
        <v>4</v>
      </c>
      <c r="C295" s="3">
        <v>11</v>
      </c>
      <c r="D295" s="3" t="s">
        <v>26</v>
      </c>
      <c r="E295" s="1" t="s">
        <v>217</v>
      </c>
      <c r="F295" s="3">
        <v>600</v>
      </c>
      <c r="G295" s="8">
        <v>0</v>
      </c>
      <c r="H295" s="9"/>
      <c r="I295" s="8">
        <f t="shared" si="28"/>
        <v>0</v>
      </c>
      <c r="J295" s="9"/>
      <c r="K295" s="8">
        <f t="shared" si="26"/>
        <v>0</v>
      </c>
      <c r="L295" s="8">
        <v>0</v>
      </c>
      <c r="M295" s="9"/>
      <c r="N295" s="9"/>
      <c r="O295" s="8">
        <f t="shared" si="24"/>
        <v>0</v>
      </c>
      <c r="P295" s="8">
        <f t="shared" si="29"/>
        <v>0</v>
      </c>
      <c r="Q295" s="9"/>
      <c r="R295" s="8">
        <f t="shared" si="27"/>
        <v>0</v>
      </c>
      <c r="S295" s="9"/>
      <c r="T295" s="8">
        <f t="shared" si="25"/>
        <v>0</v>
      </c>
    </row>
    <row r="296" spans="1:20" ht="42" customHeight="1">
      <c r="A296" s="6" t="s">
        <v>18</v>
      </c>
      <c r="B296" s="7" t="s">
        <v>10</v>
      </c>
      <c r="C296" s="7"/>
      <c r="D296" s="7"/>
      <c r="E296" s="7"/>
      <c r="F296" s="7"/>
      <c r="G296" s="8">
        <v>3881.4962499999997</v>
      </c>
      <c r="H296" s="9">
        <f>H297</f>
        <v>0</v>
      </c>
      <c r="I296" s="8">
        <f t="shared" si="28"/>
        <v>3881.4962499999997</v>
      </c>
      <c r="J296" s="9">
        <f>J297</f>
        <v>0</v>
      </c>
      <c r="K296" s="8">
        <f t="shared" si="26"/>
        <v>3881.4962499999997</v>
      </c>
      <c r="L296" s="8">
        <v>3881.4962499999997</v>
      </c>
      <c r="M296" s="9">
        <f>M297</f>
        <v>0</v>
      </c>
      <c r="N296" s="9">
        <f>N297</f>
        <v>0</v>
      </c>
      <c r="O296" s="8">
        <f t="shared" si="24"/>
        <v>3881.4962499999997</v>
      </c>
      <c r="P296" s="8">
        <f t="shared" si="29"/>
        <v>3881.4962499999997</v>
      </c>
      <c r="Q296" s="9">
        <f>Q297</f>
        <v>0</v>
      </c>
      <c r="R296" s="8">
        <f t="shared" si="27"/>
        <v>3881.4962499999997</v>
      </c>
      <c r="S296" s="9">
        <f>S297</f>
        <v>0</v>
      </c>
      <c r="T296" s="8">
        <f t="shared" si="25"/>
        <v>3881.4962499999997</v>
      </c>
    </row>
    <row r="297" spans="1:20" ht="38.25" customHeight="1">
      <c r="A297" s="2" t="s">
        <v>12</v>
      </c>
      <c r="B297" s="3" t="s">
        <v>10</v>
      </c>
      <c r="C297" s="3"/>
      <c r="D297" s="3"/>
      <c r="E297" s="3"/>
      <c r="F297" s="3"/>
      <c r="G297" s="8">
        <v>3881.4962499999997</v>
      </c>
      <c r="H297" s="9">
        <f>H298+H300+H304</f>
        <v>0</v>
      </c>
      <c r="I297" s="8">
        <f t="shared" si="28"/>
        <v>3881.4962499999997</v>
      </c>
      <c r="J297" s="9">
        <f>J298+J300+J304</f>
        <v>0</v>
      </c>
      <c r="K297" s="8">
        <f t="shared" si="26"/>
        <v>3881.4962499999997</v>
      </c>
      <c r="L297" s="8">
        <v>3881.4962499999997</v>
      </c>
      <c r="M297" s="9">
        <f>M298+M300+M304</f>
        <v>0</v>
      </c>
      <c r="N297" s="9">
        <f>N298+N300+N304</f>
        <v>0</v>
      </c>
      <c r="O297" s="8">
        <f t="shared" si="24"/>
        <v>3881.4962499999997</v>
      </c>
      <c r="P297" s="8">
        <f t="shared" si="29"/>
        <v>3881.4962499999997</v>
      </c>
      <c r="Q297" s="9">
        <f>Q298+Q300+Q304</f>
        <v>0</v>
      </c>
      <c r="R297" s="8">
        <f t="shared" si="27"/>
        <v>3881.4962499999997</v>
      </c>
      <c r="S297" s="9">
        <f>S298+S300+S304</f>
        <v>0</v>
      </c>
      <c r="T297" s="8">
        <f t="shared" si="25"/>
        <v>3881.4962499999997</v>
      </c>
    </row>
    <row r="298" spans="1:20" ht="45.75" customHeight="1">
      <c r="A298" s="2" t="s">
        <v>65</v>
      </c>
      <c r="B298" s="3" t="s">
        <v>10</v>
      </c>
      <c r="C298" s="3" t="s">
        <v>20</v>
      </c>
      <c r="D298" s="3" t="s">
        <v>21</v>
      </c>
      <c r="E298" s="1" t="s">
        <v>68</v>
      </c>
      <c r="F298" s="3"/>
      <c r="G298" s="8">
        <v>1068.22225</v>
      </c>
      <c r="H298" s="9">
        <f>H299</f>
        <v>0</v>
      </c>
      <c r="I298" s="8">
        <f t="shared" si="28"/>
        <v>1068.22225</v>
      </c>
      <c r="J298" s="9">
        <f>J299</f>
        <v>0</v>
      </c>
      <c r="K298" s="8">
        <f t="shared" si="26"/>
        <v>1068.22225</v>
      </c>
      <c r="L298" s="8">
        <v>1068.22225</v>
      </c>
      <c r="M298" s="9">
        <f>M299</f>
        <v>0</v>
      </c>
      <c r="N298" s="9">
        <f>N299</f>
        <v>0</v>
      </c>
      <c r="O298" s="8">
        <f t="shared" si="24"/>
        <v>1068.22225</v>
      </c>
      <c r="P298" s="8">
        <f t="shared" si="29"/>
        <v>1068.22225</v>
      </c>
      <c r="Q298" s="9">
        <f>Q299</f>
        <v>0</v>
      </c>
      <c r="R298" s="8">
        <f t="shared" si="27"/>
        <v>1068.22225</v>
      </c>
      <c r="S298" s="9">
        <f>S299</f>
        <v>0</v>
      </c>
      <c r="T298" s="8">
        <f t="shared" si="25"/>
        <v>1068.22225</v>
      </c>
    </row>
    <row r="299" spans="1:20" ht="87.75" customHeight="1">
      <c r="A299" s="2" t="s">
        <v>102</v>
      </c>
      <c r="B299" s="3" t="s">
        <v>10</v>
      </c>
      <c r="C299" s="3" t="s">
        <v>20</v>
      </c>
      <c r="D299" s="3" t="s">
        <v>21</v>
      </c>
      <c r="E299" s="1" t="s">
        <v>68</v>
      </c>
      <c r="F299" s="3">
        <v>100</v>
      </c>
      <c r="G299" s="8">
        <v>1068.22225</v>
      </c>
      <c r="H299" s="9"/>
      <c r="I299" s="8">
        <f t="shared" si="28"/>
        <v>1068.22225</v>
      </c>
      <c r="J299" s="9"/>
      <c r="K299" s="8">
        <f t="shared" si="26"/>
        <v>1068.22225</v>
      </c>
      <c r="L299" s="8">
        <v>1068.22225</v>
      </c>
      <c r="M299" s="9"/>
      <c r="N299" s="9"/>
      <c r="O299" s="8">
        <f t="shared" si="24"/>
        <v>1068.22225</v>
      </c>
      <c r="P299" s="8">
        <f t="shared" si="29"/>
        <v>1068.22225</v>
      </c>
      <c r="Q299" s="9"/>
      <c r="R299" s="8">
        <f t="shared" si="27"/>
        <v>1068.22225</v>
      </c>
      <c r="S299" s="9"/>
      <c r="T299" s="8">
        <f t="shared" si="25"/>
        <v>1068.22225</v>
      </c>
    </row>
    <row r="300" spans="1:20" ht="41.25" customHeight="1">
      <c r="A300" s="2" t="s">
        <v>66</v>
      </c>
      <c r="B300" s="3" t="s">
        <v>10</v>
      </c>
      <c r="C300" s="3" t="s">
        <v>20</v>
      </c>
      <c r="D300" s="3" t="s">
        <v>21</v>
      </c>
      <c r="E300" s="1" t="s">
        <v>69</v>
      </c>
      <c r="F300" s="3"/>
      <c r="G300" s="8">
        <v>1879.1022799999998</v>
      </c>
      <c r="H300" s="9">
        <f>H301+H302+H303</f>
        <v>0</v>
      </c>
      <c r="I300" s="8">
        <f t="shared" si="28"/>
        <v>1879.1022799999998</v>
      </c>
      <c r="J300" s="9">
        <f>J301+J302+J303</f>
        <v>0</v>
      </c>
      <c r="K300" s="8">
        <f t="shared" si="26"/>
        <v>1879.1022799999998</v>
      </c>
      <c r="L300" s="8">
        <v>1879.1022799999998</v>
      </c>
      <c r="M300" s="9">
        <f>M301+M302+M303</f>
        <v>0</v>
      </c>
      <c r="N300" s="9">
        <f>N301+N302+N303</f>
        <v>0</v>
      </c>
      <c r="O300" s="8">
        <f t="shared" si="24"/>
        <v>1879.1022799999998</v>
      </c>
      <c r="P300" s="8">
        <f t="shared" si="29"/>
        <v>1879.1022799999998</v>
      </c>
      <c r="Q300" s="9">
        <f>Q301+Q302+Q303</f>
        <v>0</v>
      </c>
      <c r="R300" s="8">
        <f t="shared" si="27"/>
        <v>1879.1022799999998</v>
      </c>
      <c r="S300" s="9">
        <f>S301+S302+S303</f>
        <v>0</v>
      </c>
      <c r="T300" s="8">
        <f t="shared" si="25"/>
        <v>1879.1022799999998</v>
      </c>
    </row>
    <row r="301" spans="1:20" ht="84.75" customHeight="1">
      <c r="A301" s="2" t="s">
        <v>102</v>
      </c>
      <c r="B301" s="3" t="s">
        <v>10</v>
      </c>
      <c r="C301" s="3" t="s">
        <v>20</v>
      </c>
      <c r="D301" s="3" t="s">
        <v>21</v>
      </c>
      <c r="E301" s="1" t="s">
        <v>69</v>
      </c>
      <c r="F301" s="3">
        <v>100</v>
      </c>
      <c r="G301" s="8">
        <v>1630.6251599999998</v>
      </c>
      <c r="H301" s="9"/>
      <c r="I301" s="8">
        <f t="shared" si="28"/>
        <v>1630.6251599999998</v>
      </c>
      <c r="J301" s="9"/>
      <c r="K301" s="8">
        <f t="shared" si="26"/>
        <v>1630.6251599999998</v>
      </c>
      <c r="L301" s="8">
        <v>1630.6251599999998</v>
      </c>
      <c r="M301" s="9"/>
      <c r="N301" s="9"/>
      <c r="O301" s="8">
        <f t="shared" si="24"/>
        <v>1630.6251599999998</v>
      </c>
      <c r="P301" s="8">
        <f t="shared" si="29"/>
        <v>1630.6251599999998</v>
      </c>
      <c r="Q301" s="9"/>
      <c r="R301" s="8">
        <f t="shared" si="27"/>
        <v>1630.6251599999998</v>
      </c>
      <c r="S301" s="9"/>
      <c r="T301" s="8">
        <f t="shared" si="25"/>
        <v>1630.6251599999998</v>
      </c>
    </row>
    <row r="302" spans="1:20" ht="54.75" customHeight="1">
      <c r="A302" s="2" t="s">
        <v>33</v>
      </c>
      <c r="B302" s="3" t="s">
        <v>10</v>
      </c>
      <c r="C302" s="3" t="s">
        <v>20</v>
      </c>
      <c r="D302" s="3" t="s">
        <v>21</v>
      </c>
      <c r="E302" s="1" t="s">
        <v>69</v>
      </c>
      <c r="F302" s="3">
        <v>200</v>
      </c>
      <c r="G302" s="8">
        <v>248.47712000000001</v>
      </c>
      <c r="H302" s="9"/>
      <c r="I302" s="8">
        <f t="shared" si="28"/>
        <v>248.47712000000001</v>
      </c>
      <c r="J302" s="9"/>
      <c r="K302" s="8">
        <f t="shared" si="26"/>
        <v>248.47712000000001</v>
      </c>
      <c r="L302" s="8">
        <v>248.47712000000001</v>
      </c>
      <c r="M302" s="9"/>
      <c r="N302" s="9"/>
      <c r="O302" s="8">
        <f t="shared" si="24"/>
        <v>248.47712000000001</v>
      </c>
      <c r="P302" s="8">
        <f t="shared" si="29"/>
        <v>248.47712000000001</v>
      </c>
      <c r="Q302" s="9"/>
      <c r="R302" s="8">
        <f t="shared" si="27"/>
        <v>248.47712000000001</v>
      </c>
      <c r="S302" s="9"/>
      <c r="T302" s="8">
        <f t="shared" si="25"/>
        <v>248.47712000000001</v>
      </c>
    </row>
    <row r="303" spans="1:20" ht="36" customHeight="1">
      <c r="A303" s="2" t="s">
        <v>34</v>
      </c>
      <c r="B303" s="3" t="s">
        <v>10</v>
      </c>
      <c r="C303" s="3" t="s">
        <v>20</v>
      </c>
      <c r="D303" s="3" t="s">
        <v>21</v>
      </c>
      <c r="E303" s="1" t="s">
        <v>69</v>
      </c>
      <c r="F303" s="3">
        <v>800</v>
      </c>
      <c r="G303" s="8">
        <v>0</v>
      </c>
      <c r="H303" s="9"/>
      <c r="I303" s="8">
        <f t="shared" si="28"/>
        <v>0</v>
      </c>
      <c r="J303" s="9"/>
      <c r="K303" s="8">
        <f t="shared" si="26"/>
        <v>0</v>
      </c>
      <c r="L303" s="8">
        <v>0</v>
      </c>
      <c r="M303" s="9"/>
      <c r="N303" s="9"/>
      <c r="O303" s="8">
        <f t="shared" si="24"/>
        <v>0</v>
      </c>
      <c r="P303" s="8">
        <f t="shared" si="29"/>
        <v>0</v>
      </c>
      <c r="Q303" s="9"/>
      <c r="R303" s="8">
        <f t="shared" si="27"/>
        <v>0</v>
      </c>
      <c r="S303" s="9"/>
      <c r="T303" s="8">
        <f t="shared" si="25"/>
        <v>0</v>
      </c>
    </row>
    <row r="304" spans="1:20" ht="49.5" customHeight="1">
      <c r="A304" s="2" t="s">
        <v>67</v>
      </c>
      <c r="B304" s="3" t="s">
        <v>10</v>
      </c>
      <c r="C304" s="3" t="s">
        <v>20</v>
      </c>
      <c r="D304" s="3" t="s">
        <v>21</v>
      </c>
      <c r="E304" s="1" t="s">
        <v>70</v>
      </c>
      <c r="F304" s="3"/>
      <c r="G304" s="8">
        <v>934.17171999999994</v>
      </c>
      <c r="H304" s="9">
        <f>H305</f>
        <v>0</v>
      </c>
      <c r="I304" s="8">
        <f t="shared" si="28"/>
        <v>934.17171999999994</v>
      </c>
      <c r="J304" s="9">
        <f>J305</f>
        <v>0</v>
      </c>
      <c r="K304" s="8">
        <f t="shared" si="26"/>
        <v>934.17171999999994</v>
      </c>
      <c r="L304" s="8">
        <v>934.17171999999994</v>
      </c>
      <c r="M304" s="9">
        <f>M305</f>
        <v>0</v>
      </c>
      <c r="N304" s="9">
        <f>N305</f>
        <v>0</v>
      </c>
      <c r="O304" s="8">
        <f t="shared" si="24"/>
        <v>934.17171999999994</v>
      </c>
      <c r="P304" s="8">
        <f t="shared" si="29"/>
        <v>934.17171999999994</v>
      </c>
      <c r="Q304" s="9">
        <f>Q305</f>
        <v>0</v>
      </c>
      <c r="R304" s="8">
        <f t="shared" si="27"/>
        <v>934.17171999999994</v>
      </c>
      <c r="S304" s="9">
        <f>S305</f>
        <v>0</v>
      </c>
      <c r="T304" s="8">
        <f t="shared" si="25"/>
        <v>934.17171999999994</v>
      </c>
    </row>
    <row r="305" spans="1:20" ht="90" customHeight="1">
      <c r="A305" s="2" t="s">
        <v>102</v>
      </c>
      <c r="B305" s="3" t="s">
        <v>10</v>
      </c>
      <c r="C305" s="3" t="s">
        <v>20</v>
      </c>
      <c r="D305" s="3" t="s">
        <v>21</v>
      </c>
      <c r="E305" s="1" t="s">
        <v>70</v>
      </c>
      <c r="F305" s="3">
        <v>100</v>
      </c>
      <c r="G305" s="8">
        <v>934.17171999999994</v>
      </c>
      <c r="H305" s="9"/>
      <c r="I305" s="8">
        <f t="shared" si="28"/>
        <v>934.17171999999994</v>
      </c>
      <c r="J305" s="9"/>
      <c r="K305" s="8">
        <f t="shared" si="26"/>
        <v>934.17171999999994</v>
      </c>
      <c r="L305" s="8">
        <v>934.17171999999994</v>
      </c>
      <c r="M305" s="9"/>
      <c r="N305" s="9"/>
      <c r="O305" s="8">
        <f t="shared" si="24"/>
        <v>934.17171999999994</v>
      </c>
      <c r="P305" s="8">
        <f t="shared" si="29"/>
        <v>934.17171999999994</v>
      </c>
      <c r="Q305" s="9"/>
      <c r="R305" s="8">
        <f t="shared" si="27"/>
        <v>934.17171999999994</v>
      </c>
      <c r="S305" s="9"/>
      <c r="T305" s="8">
        <f t="shared" si="25"/>
        <v>934.17171999999994</v>
      </c>
    </row>
    <row r="306" spans="1:20" ht="52.5" customHeight="1">
      <c r="A306" s="6" t="s">
        <v>9</v>
      </c>
      <c r="B306" s="7" t="s">
        <v>8</v>
      </c>
      <c r="C306" s="7"/>
      <c r="D306" s="7"/>
      <c r="E306" s="3"/>
      <c r="F306" s="3"/>
      <c r="G306" s="8">
        <v>17836.754740000004</v>
      </c>
      <c r="H306" s="9">
        <f>H307</f>
        <v>0</v>
      </c>
      <c r="I306" s="8">
        <f t="shared" si="28"/>
        <v>17836.754740000004</v>
      </c>
      <c r="J306" s="9">
        <f>J307</f>
        <v>0</v>
      </c>
      <c r="K306" s="8">
        <f t="shared" si="26"/>
        <v>17836.754740000004</v>
      </c>
      <c r="L306" s="8">
        <v>17836.754740000004</v>
      </c>
      <c r="M306" s="9">
        <f>M307</f>
        <v>0</v>
      </c>
      <c r="N306" s="9">
        <f>N307</f>
        <v>0</v>
      </c>
      <c r="O306" s="8">
        <f t="shared" si="24"/>
        <v>17836.754740000004</v>
      </c>
      <c r="P306" s="8">
        <f t="shared" si="29"/>
        <v>17836.754740000004</v>
      </c>
      <c r="Q306" s="9">
        <f>Q307</f>
        <v>0</v>
      </c>
      <c r="R306" s="8">
        <f t="shared" si="27"/>
        <v>17836.754740000004</v>
      </c>
      <c r="S306" s="9">
        <f>S307</f>
        <v>0</v>
      </c>
      <c r="T306" s="8">
        <f t="shared" si="25"/>
        <v>17836.754740000004</v>
      </c>
    </row>
    <row r="307" spans="1:20" ht="38.25" customHeight="1">
      <c r="A307" s="2" t="s">
        <v>12</v>
      </c>
      <c r="B307" s="3" t="s">
        <v>8</v>
      </c>
      <c r="C307" s="3"/>
      <c r="D307" s="3"/>
      <c r="E307" s="3"/>
      <c r="F307" s="3"/>
      <c r="G307" s="8">
        <v>17836.754740000004</v>
      </c>
      <c r="H307" s="9">
        <f>H308+H312+H314+H316+H318+H320+H324+H326+H328+H330+H332+H334+H336+H338+H340+H342+H344+H346+H348+H350+H353+H356+H360+H363+H365+H322</f>
        <v>0</v>
      </c>
      <c r="I307" s="8">
        <f t="shared" si="28"/>
        <v>17836.754740000004</v>
      </c>
      <c r="J307" s="9">
        <f>J308+J312+J314+J316+J318+J320+J324+J326+J328+J330+J332+J334+J336+J338+J340+J342+J344+J346+J348+J350+J353+J356+J360+J363+J365+J322</f>
        <v>0</v>
      </c>
      <c r="K307" s="8">
        <f t="shared" si="26"/>
        <v>17836.754740000004</v>
      </c>
      <c r="L307" s="8">
        <v>17836.754740000004</v>
      </c>
      <c r="M307" s="9">
        <f>M308+M312+M314+M316+M318+M320+M324+M326+M328+M330+M332+M334+M336+M338+M340+M342+M344+M346+M348+M350+M353+M356+M360+M363+M365+M322</f>
        <v>0</v>
      </c>
      <c r="N307" s="9">
        <f>N308+N312+N314+N316+N318+N320+N324+N326+N328+N330+N332+N334+N336+N338+N340+N342+N344+N346+N348+N350+N353+N356+N360+N363+N365+N322</f>
        <v>0</v>
      </c>
      <c r="O307" s="8">
        <f t="shared" si="24"/>
        <v>17836.754740000004</v>
      </c>
      <c r="P307" s="8">
        <f t="shared" si="29"/>
        <v>17836.754740000004</v>
      </c>
      <c r="Q307" s="9">
        <f>Q308+Q312+Q314+Q316+Q318+Q320+Q324+Q326+Q328+Q330+Q332+Q334+Q336+Q338+Q340+Q342+Q344+Q346+Q348+Q350+Q353+Q356+Q360+Q363+Q365+Q322</f>
        <v>0</v>
      </c>
      <c r="R307" s="8">
        <f t="shared" si="27"/>
        <v>17836.754740000004</v>
      </c>
      <c r="S307" s="9">
        <f>S308+S312+S314+S316+S318+S320+S324+S326+S328+S330+S332+S334+S336+S338+S340+S342+S344+S346+S348+S350+S353+S356+S360+S363+S365+S322</f>
        <v>0</v>
      </c>
      <c r="T307" s="8">
        <f t="shared" si="25"/>
        <v>17836.754740000004</v>
      </c>
    </row>
    <row r="308" spans="1:20" ht="50.25" customHeight="1">
      <c r="A308" s="2" t="s">
        <v>32</v>
      </c>
      <c r="B308" s="3" t="s">
        <v>8</v>
      </c>
      <c r="C308" s="3" t="s">
        <v>20</v>
      </c>
      <c r="D308" s="3">
        <v>13</v>
      </c>
      <c r="E308" s="1" t="s">
        <v>35</v>
      </c>
      <c r="F308" s="3"/>
      <c r="G308" s="8">
        <v>2763.8077599999997</v>
      </c>
      <c r="H308" s="9">
        <f>H309+H310+H311</f>
        <v>0</v>
      </c>
      <c r="I308" s="8">
        <f t="shared" si="28"/>
        <v>2763.8077599999997</v>
      </c>
      <c r="J308" s="9">
        <f>J309+J310+J311</f>
        <v>0</v>
      </c>
      <c r="K308" s="8">
        <f t="shared" si="26"/>
        <v>2763.8077599999997</v>
      </c>
      <c r="L308" s="8">
        <v>2763.8077599999997</v>
      </c>
      <c r="M308" s="9">
        <f>M309+M310+M311</f>
        <v>0</v>
      </c>
      <c r="N308" s="9">
        <f>N309+N310+N311</f>
        <v>0</v>
      </c>
      <c r="O308" s="8">
        <f t="shared" si="24"/>
        <v>2763.8077599999997</v>
      </c>
      <c r="P308" s="8">
        <f t="shared" si="29"/>
        <v>2763.8077599999997</v>
      </c>
      <c r="Q308" s="9">
        <f>Q309+Q310+Q311</f>
        <v>0</v>
      </c>
      <c r="R308" s="8">
        <f t="shared" si="27"/>
        <v>2763.8077599999997</v>
      </c>
      <c r="S308" s="9">
        <f>S309+S310+S311</f>
        <v>0</v>
      </c>
      <c r="T308" s="8">
        <f t="shared" si="25"/>
        <v>2763.8077599999997</v>
      </c>
    </row>
    <row r="309" spans="1:20" ht="89.25" customHeight="1">
      <c r="A309" s="2" t="s">
        <v>102</v>
      </c>
      <c r="B309" s="3" t="s">
        <v>8</v>
      </c>
      <c r="C309" s="3" t="s">
        <v>20</v>
      </c>
      <c r="D309" s="3">
        <v>13</v>
      </c>
      <c r="E309" s="1" t="s">
        <v>35</v>
      </c>
      <c r="F309" s="3">
        <v>100</v>
      </c>
      <c r="G309" s="8">
        <v>2762.4227599999999</v>
      </c>
      <c r="H309" s="9"/>
      <c r="I309" s="8">
        <f t="shared" si="28"/>
        <v>2762.4227599999999</v>
      </c>
      <c r="J309" s="9"/>
      <c r="K309" s="8">
        <f t="shared" si="26"/>
        <v>2762.4227599999999</v>
      </c>
      <c r="L309" s="8">
        <v>2762.4227599999999</v>
      </c>
      <c r="M309" s="9"/>
      <c r="N309" s="9"/>
      <c r="O309" s="8">
        <f t="shared" si="24"/>
        <v>2762.4227599999999</v>
      </c>
      <c r="P309" s="8">
        <f t="shared" si="29"/>
        <v>2762.4227599999999</v>
      </c>
      <c r="Q309" s="9"/>
      <c r="R309" s="8">
        <f t="shared" si="27"/>
        <v>2762.4227599999999</v>
      </c>
      <c r="S309" s="9"/>
      <c r="T309" s="8">
        <f t="shared" si="25"/>
        <v>2762.4227599999999</v>
      </c>
    </row>
    <row r="310" spans="1:20" ht="55.5" customHeight="1">
      <c r="A310" s="2" t="s">
        <v>33</v>
      </c>
      <c r="B310" s="3" t="s">
        <v>8</v>
      </c>
      <c r="C310" s="3" t="s">
        <v>20</v>
      </c>
      <c r="D310" s="3">
        <v>13</v>
      </c>
      <c r="E310" s="1" t="s">
        <v>35</v>
      </c>
      <c r="F310" s="3">
        <v>200</v>
      </c>
      <c r="G310" s="8">
        <v>0</v>
      </c>
      <c r="H310" s="9"/>
      <c r="I310" s="8">
        <f t="shared" si="28"/>
        <v>0</v>
      </c>
      <c r="J310" s="9"/>
      <c r="K310" s="8">
        <f t="shared" si="26"/>
        <v>0</v>
      </c>
      <c r="L310" s="8">
        <v>0</v>
      </c>
      <c r="M310" s="9"/>
      <c r="N310" s="9"/>
      <c r="O310" s="8">
        <f t="shared" si="24"/>
        <v>0</v>
      </c>
      <c r="P310" s="8">
        <f t="shared" si="29"/>
        <v>0</v>
      </c>
      <c r="Q310" s="9"/>
      <c r="R310" s="8">
        <f t="shared" si="27"/>
        <v>0</v>
      </c>
      <c r="S310" s="9"/>
      <c r="T310" s="8">
        <f t="shared" si="25"/>
        <v>0</v>
      </c>
    </row>
    <row r="311" spans="1:20" ht="42.75" customHeight="1">
      <c r="A311" s="2" t="s">
        <v>34</v>
      </c>
      <c r="B311" s="3" t="s">
        <v>8</v>
      </c>
      <c r="C311" s="3" t="s">
        <v>20</v>
      </c>
      <c r="D311" s="3">
        <v>13</v>
      </c>
      <c r="E311" s="1" t="s">
        <v>35</v>
      </c>
      <c r="F311" s="3">
        <v>800</v>
      </c>
      <c r="G311" s="8">
        <v>1.3849999999999998</v>
      </c>
      <c r="H311" s="9"/>
      <c r="I311" s="8">
        <f t="shared" si="28"/>
        <v>1.3849999999999998</v>
      </c>
      <c r="J311" s="9"/>
      <c r="K311" s="8">
        <f t="shared" si="26"/>
        <v>1.3849999999999998</v>
      </c>
      <c r="L311" s="8">
        <v>1.3849999999999998</v>
      </c>
      <c r="M311" s="9"/>
      <c r="N311" s="9"/>
      <c r="O311" s="8">
        <f t="shared" si="24"/>
        <v>1.3849999999999998</v>
      </c>
      <c r="P311" s="8">
        <f t="shared" si="29"/>
        <v>1.3849999999999998</v>
      </c>
      <c r="Q311" s="9"/>
      <c r="R311" s="8">
        <f t="shared" si="27"/>
        <v>1.3849999999999998</v>
      </c>
      <c r="S311" s="9"/>
      <c r="T311" s="8">
        <f t="shared" si="25"/>
        <v>1.3849999999999998</v>
      </c>
    </row>
    <row r="312" spans="1:20" ht="42.75" customHeight="1">
      <c r="A312" s="4" t="s">
        <v>55</v>
      </c>
      <c r="B312" s="3" t="s">
        <v>8</v>
      </c>
      <c r="C312" s="3" t="s">
        <v>22</v>
      </c>
      <c r="D312" s="3">
        <v>10</v>
      </c>
      <c r="E312" s="1" t="s">
        <v>56</v>
      </c>
      <c r="F312" s="3"/>
      <c r="G312" s="8">
        <v>39.54</v>
      </c>
      <c r="H312" s="9">
        <f>H313</f>
        <v>0</v>
      </c>
      <c r="I312" s="8">
        <f t="shared" si="28"/>
        <v>39.54</v>
      </c>
      <c r="J312" s="9">
        <f>J313</f>
        <v>0</v>
      </c>
      <c r="K312" s="8">
        <f t="shared" si="26"/>
        <v>39.54</v>
      </c>
      <c r="L312" s="8">
        <v>39.54</v>
      </c>
      <c r="M312" s="9">
        <f>M313</f>
        <v>0</v>
      </c>
      <c r="N312" s="9">
        <f>N313</f>
        <v>0</v>
      </c>
      <c r="O312" s="8">
        <f t="shared" si="24"/>
        <v>39.54</v>
      </c>
      <c r="P312" s="8">
        <f t="shared" si="29"/>
        <v>39.54</v>
      </c>
      <c r="Q312" s="9">
        <f>Q313</f>
        <v>0</v>
      </c>
      <c r="R312" s="8">
        <f t="shared" si="27"/>
        <v>39.54</v>
      </c>
      <c r="S312" s="9">
        <f>S313</f>
        <v>0</v>
      </c>
      <c r="T312" s="8">
        <f t="shared" si="25"/>
        <v>39.54</v>
      </c>
    </row>
    <row r="313" spans="1:20" ht="45.75" customHeight="1">
      <c r="A313" s="4" t="s">
        <v>33</v>
      </c>
      <c r="B313" s="3" t="s">
        <v>8</v>
      </c>
      <c r="C313" s="3" t="s">
        <v>22</v>
      </c>
      <c r="D313" s="3">
        <v>10</v>
      </c>
      <c r="E313" s="1" t="s">
        <v>56</v>
      </c>
      <c r="F313" s="3">
        <v>200</v>
      </c>
      <c r="G313" s="8">
        <v>39.54</v>
      </c>
      <c r="H313" s="9"/>
      <c r="I313" s="8">
        <f t="shared" si="28"/>
        <v>39.54</v>
      </c>
      <c r="J313" s="9"/>
      <c r="K313" s="8">
        <f t="shared" si="26"/>
        <v>39.54</v>
      </c>
      <c r="L313" s="8">
        <v>39.54</v>
      </c>
      <c r="M313" s="9"/>
      <c r="N313" s="9"/>
      <c r="O313" s="8">
        <f t="shared" si="24"/>
        <v>39.54</v>
      </c>
      <c r="P313" s="8">
        <f t="shared" si="29"/>
        <v>39.54</v>
      </c>
      <c r="Q313" s="9"/>
      <c r="R313" s="8">
        <f t="shared" si="27"/>
        <v>39.54</v>
      </c>
      <c r="S313" s="9"/>
      <c r="T313" s="8">
        <f t="shared" si="25"/>
        <v>39.54</v>
      </c>
    </row>
    <row r="314" spans="1:20" ht="54.75" customHeight="1">
      <c r="A314" s="2" t="s">
        <v>71</v>
      </c>
      <c r="B314" s="3" t="s">
        <v>8</v>
      </c>
      <c r="C314" s="3" t="s">
        <v>24</v>
      </c>
      <c r="D314" s="3" t="s">
        <v>21</v>
      </c>
      <c r="E314" s="1" t="s">
        <v>233</v>
      </c>
      <c r="F314" s="3"/>
      <c r="G314" s="8">
        <v>3146.8065799999999</v>
      </c>
      <c r="H314" s="9">
        <f>H315</f>
        <v>0</v>
      </c>
      <c r="I314" s="8">
        <f t="shared" si="28"/>
        <v>3146.8065799999999</v>
      </c>
      <c r="J314" s="9">
        <f>J315</f>
        <v>0</v>
      </c>
      <c r="K314" s="8">
        <f t="shared" si="26"/>
        <v>3146.8065799999999</v>
      </c>
      <c r="L314" s="8">
        <v>3146.8065799999999</v>
      </c>
      <c r="M314" s="9">
        <f>M315</f>
        <v>0</v>
      </c>
      <c r="N314" s="9">
        <f>N315</f>
        <v>0</v>
      </c>
      <c r="O314" s="8">
        <f t="shared" si="24"/>
        <v>3146.8065799999999</v>
      </c>
      <c r="P314" s="8">
        <f t="shared" si="29"/>
        <v>3146.8065799999999</v>
      </c>
      <c r="Q314" s="9">
        <f>Q315</f>
        <v>0</v>
      </c>
      <c r="R314" s="8">
        <f t="shared" si="27"/>
        <v>3146.8065799999999</v>
      </c>
      <c r="S314" s="9">
        <f>S315</f>
        <v>0</v>
      </c>
      <c r="T314" s="8">
        <f t="shared" si="25"/>
        <v>3146.8065799999999</v>
      </c>
    </row>
    <row r="315" spans="1:20" ht="54.75" customHeight="1">
      <c r="A315" s="2" t="s">
        <v>72</v>
      </c>
      <c r="B315" s="3" t="s">
        <v>8</v>
      </c>
      <c r="C315" s="3" t="s">
        <v>24</v>
      </c>
      <c r="D315" s="3" t="s">
        <v>21</v>
      </c>
      <c r="E315" s="1" t="s">
        <v>233</v>
      </c>
      <c r="F315" s="3">
        <v>600</v>
      </c>
      <c r="G315" s="8">
        <v>3146.8065799999999</v>
      </c>
      <c r="H315" s="9"/>
      <c r="I315" s="8">
        <f t="shared" si="28"/>
        <v>3146.8065799999999</v>
      </c>
      <c r="J315" s="9"/>
      <c r="K315" s="8">
        <f t="shared" si="26"/>
        <v>3146.8065799999999</v>
      </c>
      <c r="L315" s="8">
        <v>3146.8065799999999</v>
      </c>
      <c r="M315" s="9"/>
      <c r="N315" s="9"/>
      <c r="O315" s="8">
        <f t="shared" si="24"/>
        <v>3146.8065799999999</v>
      </c>
      <c r="P315" s="8">
        <f t="shared" si="29"/>
        <v>3146.8065799999999</v>
      </c>
      <c r="Q315" s="9"/>
      <c r="R315" s="8">
        <f t="shared" si="27"/>
        <v>3146.8065799999999</v>
      </c>
      <c r="S315" s="9"/>
      <c r="T315" s="8">
        <f t="shared" si="25"/>
        <v>3146.8065799999999</v>
      </c>
    </row>
    <row r="316" spans="1:20" ht="80.25" customHeight="1">
      <c r="A316" s="2" t="s">
        <v>73</v>
      </c>
      <c r="B316" s="3" t="s">
        <v>8</v>
      </c>
      <c r="C316" s="3" t="s">
        <v>24</v>
      </c>
      <c r="D316" s="3" t="s">
        <v>21</v>
      </c>
      <c r="E316" s="12" t="s">
        <v>234</v>
      </c>
      <c r="F316" s="3"/>
      <c r="G316" s="8">
        <v>200</v>
      </c>
      <c r="H316" s="9">
        <f>H317</f>
        <v>0</v>
      </c>
      <c r="I316" s="8">
        <f t="shared" si="28"/>
        <v>200</v>
      </c>
      <c r="J316" s="9">
        <f>J317</f>
        <v>0</v>
      </c>
      <c r="K316" s="8">
        <f t="shared" si="26"/>
        <v>200</v>
      </c>
      <c r="L316" s="8">
        <v>200</v>
      </c>
      <c r="M316" s="9">
        <f>M317</f>
        <v>0</v>
      </c>
      <c r="N316" s="9">
        <f>N317</f>
        <v>0</v>
      </c>
      <c r="O316" s="8">
        <f t="shared" si="24"/>
        <v>200</v>
      </c>
      <c r="P316" s="8">
        <f t="shared" si="29"/>
        <v>200</v>
      </c>
      <c r="Q316" s="9">
        <f>Q317</f>
        <v>0</v>
      </c>
      <c r="R316" s="8">
        <f t="shared" si="27"/>
        <v>200</v>
      </c>
      <c r="S316" s="9">
        <f>S317</f>
        <v>0</v>
      </c>
      <c r="T316" s="8">
        <f t="shared" si="25"/>
        <v>200</v>
      </c>
    </row>
    <row r="317" spans="1:20" ht="54.75" customHeight="1">
      <c r="A317" s="2" t="s">
        <v>72</v>
      </c>
      <c r="B317" s="3" t="s">
        <v>8</v>
      </c>
      <c r="C317" s="3" t="s">
        <v>24</v>
      </c>
      <c r="D317" s="3" t="s">
        <v>21</v>
      </c>
      <c r="E317" s="12" t="s">
        <v>234</v>
      </c>
      <c r="F317" s="3">
        <v>600</v>
      </c>
      <c r="G317" s="8">
        <v>200</v>
      </c>
      <c r="H317" s="9"/>
      <c r="I317" s="8">
        <f t="shared" si="28"/>
        <v>200</v>
      </c>
      <c r="J317" s="9"/>
      <c r="K317" s="8">
        <f t="shared" si="26"/>
        <v>200</v>
      </c>
      <c r="L317" s="8">
        <v>200</v>
      </c>
      <c r="M317" s="9"/>
      <c r="N317" s="9"/>
      <c r="O317" s="8">
        <f t="shared" si="24"/>
        <v>200</v>
      </c>
      <c r="P317" s="8">
        <f t="shared" si="29"/>
        <v>200</v>
      </c>
      <c r="Q317" s="9"/>
      <c r="R317" s="8">
        <f t="shared" si="27"/>
        <v>200</v>
      </c>
      <c r="S317" s="9"/>
      <c r="T317" s="8">
        <f t="shared" si="25"/>
        <v>200</v>
      </c>
    </row>
    <row r="318" spans="1:20" ht="87" customHeight="1">
      <c r="A318" s="4" t="s">
        <v>284</v>
      </c>
      <c r="B318" s="3" t="s">
        <v>8</v>
      </c>
      <c r="C318" s="3" t="s">
        <v>24</v>
      </c>
      <c r="D318" s="3" t="s">
        <v>21</v>
      </c>
      <c r="E318" s="12" t="s">
        <v>285</v>
      </c>
      <c r="F318" s="3"/>
      <c r="G318" s="8">
        <v>0</v>
      </c>
      <c r="H318" s="9">
        <f>H319</f>
        <v>0</v>
      </c>
      <c r="I318" s="8">
        <f t="shared" si="28"/>
        <v>0</v>
      </c>
      <c r="J318" s="9">
        <f>J319</f>
        <v>0</v>
      </c>
      <c r="K318" s="8">
        <f t="shared" si="26"/>
        <v>0</v>
      </c>
      <c r="L318" s="8">
        <v>0</v>
      </c>
      <c r="M318" s="9">
        <f>M319</f>
        <v>0</v>
      </c>
      <c r="N318" s="9">
        <f>N319</f>
        <v>0</v>
      </c>
      <c r="O318" s="8">
        <f t="shared" si="24"/>
        <v>0</v>
      </c>
      <c r="P318" s="8">
        <f t="shared" si="29"/>
        <v>0</v>
      </c>
      <c r="Q318" s="9">
        <f>Q319</f>
        <v>0</v>
      </c>
      <c r="R318" s="8">
        <f t="shared" si="27"/>
        <v>0</v>
      </c>
      <c r="S318" s="9">
        <f>S319</f>
        <v>0</v>
      </c>
      <c r="T318" s="8">
        <f t="shared" si="25"/>
        <v>0</v>
      </c>
    </row>
    <row r="319" spans="1:20" ht="54.75" customHeight="1">
      <c r="A319" s="4" t="s">
        <v>72</v>
      </c>
      <c r="B319" s="3" t="s">
        <v>8</v>
      </c>
      <c r="C319" s="3" t="s">
        <v>24</v>
      </c>
      <c r="D319" s="3" t="s">
        <v>21</v>
      </c>
      <c r="E319" s="12" t="s">
        <v>285</v>
      </c>
      <c r="F319" s="3">
        <v>600</v>
      </c>
      <c r="G319" s="8">
        <v>0</v>
      </c>
      <c r="H319" s="9"/>
      <c r="I319" s="8">
        <f t="shared" si="28"/>
        <v>0</v>
      </c>
      <c r="J319" s="9"/>
      <c r="K319" s="8">
        <f t="shared" si="26"/>
        <v>0</v>
      </c>
      <c r="L319" s="8">
        <v>0</v>
      </c>
      <c r="M319" s="9"/>
      <c r="N319" s="9"/>
      <c r="O319" s="8">
        <f t="shared" si="24"/>
        <v>0</v>
      </c>
      <c r="P319" s="8">
        <f t="shared" si="29"/>
        <v>0</v>
      </c>
      <c r="Q319" s="9"/>
      <c r="R319" s="8">
        <f t="shared" si="27"/>
        <v>0</v>
      </c>
      <c r="S319" s="9"/>
      <c r="T319" s="8">
        <f t="shared" si="25"/>
        <v>0</v>
      </c>
    </row>
    <row r="320" spans="1:20" ht="54.75" customHeight="1">
      <c r="A320" s="4" t="s">
        <v>256</v>
      </c>
      <c r="B320" s="3" t="s">
        <v>8</v>
      </c>
      <c r="C320" s="3" t="s">
        <v>24</v>
      </c>
      <c r="D320" s="3" t="s">
        <v>21</v>
      </c>
      <c r="E320" s="12" t="s">
        <v>272</v>
      </c>
      <c r="F320" s="3"/>
      <c r="G320" s="8">
        <v>0</v>
      </c>
      <c r="H320" s="9">
        <f>H321</f>
        <v>0</v>
      </c>
      <c r="I320" s="8">
        <f t="shared" si="28"/>
        <v>0</v>
      </c>
      <c r="J320" s="9">
        <f>J321</f>
        <v>0</v>
      </c>
      <c r="K320" s="8">
        <f t="shared" si="26"/>
        <v>0</v>
      </c>
      <c r="L320" s="8">
        <v>0</v>
      </c>
      <c r="M320" s="9">
        <f>M321</f>
        <v>0</v>
      </c>
      <c r="N320" s="9">
        <f>N321</f>
        <v>0</v>
      </c>
      <c r="O320" s="8">
        <f t="shared" si="24"/>
        <v>0</v>
      </c>
      <c r="P320" s="8">
        <f t="shared" si="29"/>
        <v>0</v>
      </c>
      <c r="Q320" s="9">
        <f>Q321</f>
        <v>0</v>
      </c>
      <c r="R320" s="8">
        <f t="shared" si="27"/>
        <v>0</v>
      </c>
      <c r="S320" s="9">
        <f>S321</f>
        <v>0</v>
      </c>
      <c r="T320" s="8">
        <f t="shared" si="25"/>
        <v>0</v>
      </c>
    </row>
    <row r="321" spans="1:20" ht="54.75" customHeight="1">
      <c r="A321" s="4" t="s">
        <v>72</v>
      </c>
      <c r="B321" s="3" t="s">
        <v>8</v>
      </c>
      <c r="C321" s="3" t="s">
        <v>24</v>
      </c>
      <c r="D321" s="3" t="s">
        <v>21</v>
      </c>
      <c r="E321" s="12" t="s">
        <v>272</v>
      </c>
      <c r="F321" s="3">
        <v>600</v>
      </c>
      <c r="G321" s="8">
        <v>0</v>
      </c>
      <c r="H321" s="9"/>
      <c r="I321" s="8">
        <f t="shared" si="28"/>
        <v>0</v>
      </c>
      <c r="J321" s="9"/>
      <c r="K321" s="8">
        <f t="shared" si="26"/>
        <v>0</v>
      </c>
      <c r="L321" s="8">
        <v>0</v>
      </c>
      <c r="M321" s="9"/>
      <c r="N321" s="9"/>
      <c r="O321" s="8">
        <f t="shared" si="24"/>
        <v>0</v>
      </c>
      <c r="P321" s="8">
        <f t="shared" si="29"/>
        <v>0</v>
      </c>
      <c r="Q321" s="9"/>
      <c r="R321" s="8">
        <f t="shared" si="27"/>
        <v>0</v>
      </c>
      <c r="S321" s="9"/>
      <c r="T321" s="8">
        <f t="shared" si="25"/>
        <v>0</v>
      </c>
    </row>
    <row r="322" spans="1:20" ht="112.5" customHeight="1">
      <c r="A322" s="4" t="s">
        <v>290</v>
      </c>
      <c r="B322" s="3" t="s">
        <v>8</v>
      </c>
      <c r="C322" s="3" t="s">
        <v>24</v>
      </c>
      <c r="D322" s="3" t="s">
        <v>21</v>
      </c>
      <c r="E322" s="1" t="s">
        <v>291</v>
      </c>
      <c r="F322" s="3"/>
      <c r="G322" s="8">
        <v>0</v>
      </c>
      <c r="H322" s="9">
        <f>H323</f>
        <v>0</v>
      </c>
      <c r="I322" s="8">
        <f t="shared" si="28"/>
        <v>0</v>
      </c>
      <c r="J322" s="9">
        <f>J323</f>
        <v>0</v>
      </c>
      <c r="K322" s="8">
        <f t="shared" si="26"/>
        <v>0</v>
      </c>
      <c r="L322" s="8">
        <v>0</v>
      </c>
      <c r="M322" s="9">
        <f>M323</f>
        <v>0</v>
      </c>
      <c r="N322" s="9">
        <f>N323</f>
        <v>0</v>
      </c>
      <c r="O322" s="8">
        <f t="shared" si="24"/>
        <v>0</v>
      </c>
      <c r="P322" s="8">
        <f t="shared" si="29"/>
        <v>0</v>
      </c>
      <c r="Q322" s="9">
        <f>Q323</f>
        <v>0</v>
      </c>
      <c r="R322" s="8">
        <f t="shared" si="27"/>
        <v>0</v>
      </c>
      <c r="S322" s="9">
        <f>S323</f>
        <v>0</v>
      </c>
      <c r="T322" s="8">
        <f t="shared" si="25"/>
        <v>0</v>
      </c>
    </row>
    <row r="323" spans="1:20" ht="54.75" customHeight="1">
      <c r="A323" s="4" t="s">
        <v>72</v>
      </c>
      <c r="B323" s="3" t="s">
        <v>8</v>
      </c>
      <c r="C323" s="3" t="s">
        <v>24</v>
      </c>
      <c r="D323" s="3" t="s">
        <v>21</v>
      </c>
      <c r="E323" s="1" t="s">
        <v>291</v>
      </c>
      <c r="F323" s="3">
        <v>600</v>
      </c>
      <c r="G323" s="8">
        <v>0</v>
      </c>
      <c r="H323" s="9"/>
      <c r="I323" s="8">
        <f t="shared" si="28"/>
        <v>0</v>
      </c>
      <c r="J323" s="9"/>
      <c r="K323" s="8">
        <f t="shared" si="26"/>
        <v>0</v>
      </c>
      <c r="L323" s="8">
        <v>0</v>
      </c>
      <c r="M323" s="9"/>
      <c r="N323" s="9"/>
      <c r="O323" s="8">
        <f t="shared" si="24"/>
        <v>0</v>
      </c>
      <c r="P323" s="8">
        <f t="shared" si="29"/>
        <v>0</v>
      </c>
      <c r="Q323" s="9"/>
      <c r="R323" s="8">
        <f t="shared" si="27"/>
        <v>0</v>
      </c>
      <c r="S323" s="9"/>
      <c r="T323" s="8">
        <f t="shared" si="25"/>
        <v>0</v>
      </c>
    </row>
    <row r="324" spans="1:20" ht="48" customHeight="1">
      <c r="A324" s="10" t="s">
        <v>74</v>
      </c>
      <c r="B324" s="3" t="s">
        <v>8</v>
      </c>
      <c r="C324" s="3" t="s">
        <v>25</v>
      </c>
      <c r="D324" s="3" t="s">
        <v>20</v>
      </c>
      <c r="E324" s="1" t="s">
        <v>76</v>
      </c>
      <c r="F324" s="3"/>
      <c r="G324" s="8">
        <v>6883.2439699999995</v>
      </c>
      <c r="H324" s="9">
        <f>H325</f>
        <v>0</v>
      </c>
      <c r="I324" s="8">
        <f t="shared" si="28"/>
        <v>6883.2439699999995</v>
      </c>
      <c r="J324" s="9">
        <f>J325</f>
        <v>0</v>
      </c>
      <c r="K324" s="8">
        <f t="shared" si="26"/>
        <v>6883.2439699999995</v>
      </c>
      <c r="L324" s="8">
        <v>6883.2439699999995</v>
      </c>
      <c r="M324" s="9">
        <f>M325</f>
        <v>0</v>
      </c>
      <c r="N324" s="9">
        <f>N325</f>
        <v>0</v>
      </c>
      <c r="O324" s="8">
        <f t="shared" si="24"/>
        <v>6883.2439699999995</v>
      </c>
      <c r="P324" s="8">
        <f t="shared" si="29"/>
        <v>6883.2439699999995</v>
      </c>
      <c r="Q324" s="9">
        <f>Q325</f>
        <v>0</v>
      </c>
      <c r="R324" s="8">
        <f t="shared" si="27"/>
        <v>6883.2439699999995</v>
      </c>
      <c r="S324" s="9">
        <f>S325</f>
        <v>0</v>
      </c>
      <c r="T324" s="8">
        <f t="shared" si="25"/>
        <v>6883.2439699999995</v>
      </c>
    </row>
    <row r="325" spans="1:20" ht="55.5" customHeight="1">
      <c r="A325" s="2" t="s">
        <v>72</v>
      </c>
      <c r="B325" s="3" t="s">
        <v>8</v>
      </c>
      <c r="C325" s="3" t="s">
        <v>25</v>
      </c>
      <c r="D325" s="3" t="s">
        <v>20</v>
      </c>
      <c r="E325" s="1" t="s">
        <v>76</v>
      </c>
      <c r="F325" s="3">
        <v>600</v>
      </c>
      <c r="G325" s="8">
        <v>6883.2439699999995</v>
      </c>
      <c r="H325" s="9"/>
      <c r="I325" s="8">
        <f t="shared" si="28"/>
        <v>6883.2439699999995</v>
      </c>
      <c r="J325" s="9"/>
      <c r="K325" s="8">
        <f t="shared" si="26"/>
        <v>6883.2439699999995</v>
      </c>
      <c r="L325" s="8">
        <v>6883.2439699999995</v>
      </c>
      <c r="M325" s="9"/>
      <c r="N325" s="9"/>
      <c r="O325" s="8">
        <f t="shared" si="24"/>
        <v>6883.2439699999995</v>
      </c>
      <c r="P325" s="8">
        <f t="shared" si="29"/>
        <v>6883.2439699999995</v>
      </c>
      <c r="Q325" s="9"/>
      <c r="R325" s="8">
        <f t="shared" si="27"/>
        <v>6883.2439699999995</v>
      </c>
      <c r="S325" s="9"/>
      <c r="T325" s="8">
        <f t="shared" si="25"/>
        <v>6883.2439699999995</v>
      </c>
    </row>
    <row r="326" spans="1:20" ht="69" customHeight="1">
      <c r="A326" s="10" t="s">
        <v>75</v>
      </c>
      <c r="B326" s="3" t="s">
        <v>8</v>
      </c>
      <c r="C326" s="3" t="s">
        <v>25</v>
      </c>
      <c r="D326" s="3" t="s">
        <v>20</v>
      </c>
      <c r="E326" s="12" t="s">
        <v>77</v>
      </c>
      <c r="F326" s="3"/>
      <c r="G326" s="8">
        <v>70</v>
      </c>
      <c r="H326" s="9">
        <f>H327</f>
        <v>0</v>
      </c>
      <c r="I326" s="8">
        <f t="shared" si="28"/>
        <v>70</v>
      </c>
      <c r="J326" s="9">
        <f>J327</f>
        <v>0</v>
      </c>
      <c r="K326" s="8">
        <f t="shared" si="26"/>
        <v>70</v>
      </c>
      <c r="L326" s="8">
        <v>70</v>
      </c>
      <c r="M326" s="9">
        <f>M327</f>
        <v>0</v>
      </c>
      <c r="N326" s="9">
        <f>N327</f>
        <v>0</v>
      </c>
      <c r="O326" s="8">
        <f t="shared" si="24"/>
        <v>70</v>
      </c>
      <c r="P326" s="8">
        <f t="shared" si="29"/>
        <v>70</v>
      </c>
      <c r="Q326" s="9">
        <f>Q327</f>
        <v>0</v>
      </c>
      <c r="R326" s="8">
        <f t="shared" si="27"/>
        <v>70</v>
      </c>
      <c r="S326" s="9">
        <f>S327</f>
        <v>0</v>
      </c>
      <c r="T326" s="8">
        <f t="shared" si="25"/>
        <v>70</v>
      </c>
    </row>
    <row r="327" spans="1:20" ht="55.5" customHeight="1">
      <c r="A327" s="2" t="s">
        <v>72</v>
      </c>
      <c r="B327" s="3" t="s">
        <v>8</v>
      </c>
      <c r="C327" s="3" t="s">
        <v>25</v>
      </c>
      <c r="D327" s="3" t="s">
        <v>20</v>
      </c>
      <c r="E327" s="12" t="s">
        <v>77</v>
      </c>
      <c r="F327" s="3">
        <v>600</v>
      </c>
      <c r="G327" s="8">
        <v>70</v>
      </c>
      <c r="H327" s="9"/>
      <c r="I327" s="8">
        <f t="shared" si="28"/>
        <v>70</v>
      </c>
      <c r="J327" s="9"/>
      <c r="K327" s="8">
        <f t="shared" si="26"/>
        <v>70</v>
      </c>
      <c r="L327" s="8">
        <v>70</v>
      </c>
      <c r="M327" s="9"/>
      <c r="N327" s="9"/>
      <c r="O327" s="8">
        <f t="shared" si="24"/>
        <v>70</v>
      </c>
      <c r="P327" s="8">
        <f t="shared" si="29"/>
        <v>70</v>
      </c>
      <c r="Q327" s="9"/>
      <c r="R327" s="8">
        <f t="shared" si="27"/>
        <v>70</v>
      </c>
      <c r="S327" s="9"/>
      <c r="T327" s="8">
        <f t="shared" si="25"/>
        <v>70</v>
      </c>
    </row>
    <row r="328" spans="1:20" ht="87.75" customHeight="1">
      <c r="A328" s="10" t="s">
        <v>78</v>
      </c>
      <c r="B328" s="3" t="s">
        <v>8</v>
      </c>
      <c r="C328" s="3" t="s">
        <v>25</v>
      </c>
      <c r="D328" s="3" t="s">
        <v>20</v>
      </c>
      <c r="E328" s="12" t="s">
        <v>79</v>
      </c>
      <c r="F328" s="3"/>
      <c r="G328" s="8">
        <v>0</v>
      </c>
      <c r="H328" s="9">
        <f>H329</f>
        <v>0</v>
      </c>
      <c r="I328" s="8">
        <f t="shared" si="28"/>
        <v>0</v>
      </c>
      <c r="J328" s="9">
        <f>J329</f>
        <v>0</v>
      </c>
      <c r="K328" s="8">
        <f t="shared" si="26"/>
        <v>0</v>
      </c>
      <c r="L328" s="8">
        <v>0</v>
      </c>
      <c r="M328" s="9">
        <f>M329</f>
        <v>0</v>
      </c>
      <c r="N328" s="9">
        <f>N329</f>
        <v>0</v>
      </c>
      <c r="O328" s="8">
        <f t="shared" si="24"/>
        <v>0</v>
      </c>
      <c r="P328" s="8">
        <f t="shared" si="29"/>
        <v>0</v>
      </c>
      <c r="Q328" s="9">
        <f>Q329</f>
        <v>0</v>
      </c>
      <c r="R328" s="8">
        <f t="shared" si="27"/>
        <v>0</v>
      </c>
      <c r="S328" s="9">
        <f>S329</f>
        <v>0</v>
      </c>
      <c r="T328" s="8">
        <f t="shared" si="25"/>
        <v>0</v>
      </c>
    </row>
    <row r="329" spans="1:20" ht="55.5" customHeight="1">
      <c r="A329" s="2" t="s">
        <v>72</v>
      </c>
      <c r="B329" s="3" t="s">
        <v>8</v>
      </c>
      <c r="C329" s="3" t="s">
        <v>25</v>
      </c>
      <c r="D329" s="3" t="s">
        <v>20</v>
      </c>
      <c r="E329" s="12" t="s">
        <v>79</v>
      </c>
      <c r="F329" s="3">
        <v>600</v>
      </c>
      <c r="G329" s="8">
        <v>0</v>
      </c>
      <c r="H329" s="9"/>
      <c r="I329" s="8">
        <f t="shared" si="28"/>
        <v>0</v>
      </c>
      <c r="J329" s="9"/>
      <c r="K329" s="8">
        <f t="shared" si="26"/>
        <v>0</v>
      </c>
      <c r="L329" s="8">
        <v>0</v>
      </c>
      <c r="M329" s="9"/>
      <c r="N329" s="9"/>
      <c r="O329" s="8">
        <f t="shared" si="24"/>
        <v>0</v>
      </c>
      <c r="P329" s="8">
        <f t="shared" si="29"/>
        <v>0</v>
      </c>
      <c r="Q329" s="9"/>
      <c r="R329" s="8">
        <f t="shared" si="27"/>
        <v>0</v>
      </c>
      <c r="S329" s="9"/>
      <c r="T329" s="8">
        <f t="shared" si="25"/>
        <v>0</v>
      </c>
    </row>
    <row r="330" spans="1:20" ht="37.5" customHeight="1">
      <c r="A330" s="4" t="s">
        <v>80</v>
      </c>
      <c r="B330" s="3" t="s">
        <v>8</v>
      </c>
      <c r="C330" s="3" t="s">
        <v>25</v>
      </c>
      <c r="D330" s="3" t="s">
        <v>20</v>
      </c>
      <c r="E330" s="1" t="s">
        <v>273</v>
      </c>
      <c r="F330" s="3"/>
      <c r="G330" s="8">
        <v>0</v>
      </c>
      <c r="H330" s="9">
        <f>H331</f>
        <v>0</v>
      </c>
      <c r="I330" s="8">
        <f t="shared" si="28"/>
        <v>0</v>
      </c>
      <c r="J330" s="9">
        <f>J331</f>
        <v>0</v>
      </c>
      <c r="K330" s="8">
        <f t="shared" si="26"/>
        <v>0</v>
      </c>
      <c r="L330" s="8">
        <v>0</v>
      </c>
      <c r="M330" s="9">
        <f>M331</f>
        <v>0</v>
      </c>
      <c r="N330" s="9">
        <f>N331</f>
        <v>0</v>
      </c>
      <c r="O330" s="8">
        <f t="shared" si="24"/>
        <v>0</v>
      </c>
      <c r="P330" s="8">
        <f t="shared" si="29"/>
        <v>0</v>
      </c>
      <c r="Q330" s="9">
        <f>Q331</f>
        <v>0</v>
      </c>
      <c r="R330" s="8">
        <f t="shared" si="27"/>
        <v>0</v>
      </c>
      <c r="S330" s="9">
        <f>S331</f>
        <v>0</v>
      </c>
      <c r="T330" s="8">
        <f t="shared" si="25"/>
        <v>0</v>
      </c>
    </row>
    <row r="331" spans="1:20" ht="52.5" customHeight="1">
      <c r="A331" s="4" t="s">
        <v>72</v>
      </c>
      <c r="B331" s="3" t="s">
        <v>8</v>
      </c>
      <c r="C331" s="3" t="s">
        <v>25</v>
      </c>
      <c r="D331" s="3" t="s">
        <v>20</v>
      </c>
      <c r="E331" s="1" t="s">
        <v>273</v>
      </c>
      <c r="F331" s="3">
        <v>600</v>
      </c>
      <c r="G331" s="8">
        <v>0</v>
      </c>
      <c r="H331" s="9"/>
      <c r="I331" s="8">
        <f t="shared" si="28"/>
        <v>0</v>
      </c>
      <c r="J331" s="9"/>
      <c r="K331" s="8">
        <f t="shared" si="26"/>
        <v>0</v>
      </c>
      <c r="L331" s="8">
        <v>0</v>
      </c>
      <c r="M331" s="9"/>
      <c r="N331" s="9"/>
      <c r="O331" s="8">
        <f t="shared" si="24"/>
        <v>0</v>
      </c>
      <c r="P331" s="8">
        <f t="shared" si="29"/>
        <v>0</v>
      </c>
      <c r="Q331" s="9"/>
      <c r="R331" s="8">
        <f t="shared" si="27"/>
        <v>0</v>
      </c>
      <c r="S331" s="9"/>
      <c r="T331" s="8">
        <f t="shared" si="25"/>
        <v>0</v>
      </c>
    </row>
    <row r="332" spans="1:20" ht="99" customHeight="1">
      <c r="A332" s="10" t="s">
        <v>81</v>
      </c>
      <c r="B332" s="3" t="s">
        <v>8</v>
      </c>
      <c r="C332" s="3" t="s">
        <v>25</v>
      </c>
      <c r="D332" s="3" t="s">
        <v>20</v>
      </c>
      <c r="E332" s="1" t="s">
        <v>82</v>
      </c>
      <c r="F332" s="3"/>
      <c r="G332" s="8">
        <v>0</v>
      </c>
      <c r="H332" s="9">
        <f>H333</f>
        <v>0</v>
      </c>
      <c r="I332" s="8">
        <f t="shared" si="28"/>
        <v>0</v>
      </c>
      <c r="J332" s="9">
        <f>J333</f>
        <v>0</v>
      </c>
      <c r="K332" s="8">
        <f t="shared" si="26"/>
        <v>0</v>
      </c>
      <c r="L332" s="8">
        <v>0</v>
      </c>
      <c r="M332" s="9">
        <f>M333</f>
        <v>0</v>
      </c>
      <c r="N332" s="9">
        <f>N333</f>
        <v>0</v>
      </c>
      <c r="O332" s="8">
        <f t="shared" si="24"/>
        <v>0</v>
      </c>
      <c r="P332" s="8">
        <f t="shared" si="29"/>
        <v>0</v>
      </c>
      <c r="Q332" s="9">
        <f>Q333</f>
        <v>0</v>
      </c>
      <c r="R332" s="8">
        <f t="shared" si="27"/>
        <v>0</v>
      </c>
      <c r="S332" s="9">
        <f>S333</f>
        <v>0</v>
      </c>
      <c r="T332" s="8">
        <f t="shared" si="25"/>
        <v>0</v>
      </c>
    </row>
    <row r="333" spans="1:20" ht="54" customHeight="1">
      <c r="A333" s="2" t="s">
        <v>72</v>
      </c>
      <c r="B333" s="3" t="s">
        <v>8</v>
      </c>
      <c r="C333" s="3" t="s">
        <v>25</v>
      </c>
      <c r="D333" s="3" t="s">
        <v>20</v>
      </c>
      <c r="E333" s="1" t="s">
        <v>82</v>
      </c>
      <c r="F333" s="3">
        <v>600</v>
      </c>
      <c r="G333" s="8">
        <v>0</v>
      </c>
      <c r="H333" s="9"/>
      <c r="I333" s="8">
        <f t="shared" si="28"/>
        <v>0</v>
      </c>
      <c r="J333" s="9"/>
      <c r="K333" s="8">
        <f t="shared" si="26"/>
        <v>0</v>
      </c>
      <c r="L333" s="8">
        <v>0</v>
      </c>
      <c r="M333" s="9"/>
      <c r="N333" s="9"/>
      <c r="O333" s="8">
        <f t="shared" si="24"/>
        <v>0</v>
      </c>
      <c r="P333" s="8">
        <f t="shared" si="29"/>
        <v>0</v>
      </c>
      <c r="Q333" s="9"/>
      <c r="R333" s="8">
        <f t="shared" si="27"/>
        <v>0</v>
      </c>
      <c r="S333" s="9"/>
      <c r="T333" s="8">
        <f t="shared" si="25"/>
        <v>0</v>
      </c>
    </row>
    <row r="334" spans="1:20" ht="48" customHeight="1">
      <c r="A334" s="10" t="s">
        <v>83</v>
      </c>
      <c r="B334" s="3" t="s">
        <v>8</v>
      </c>
      <c r="C334" s="3" t="s">
        <v>25</v>
      </c>
      <c r="D334" s="3" t="s">
        <v>20</v>
      </c>
      <c r="E334" s="1" t="s">
        <v>84</v>
      </c>
      <c r="F334" s="3"/>
      <c r="G334" s="8">
        <v>0</v>
      </c>
      <c r="H334" s="9">
        <f>H335</f>
        <v>0</v>
      </c>
      <c r="I334" s="8">
        <f t="shared" si="28"/>
        <v>0</v>
      </c>
      <c r="J334" s="9">
        <f>J335</f>
        <v>0</v>
      </c>
      <c r="K334" s="8">
        <f t="shared" si="26"/>
        <v>0</v>
      </c>
      <c r="L334" s="8">
        <v>0</v>
      </c>
      <c r="M334" s="9">
        <f>M335</f>
        <v>0</v>
      </c>
      <c r="N334" s="9">
        <f>N335</f>
        <v>0</v>
      </c>
      <c r="O334" s="8">
        <f t="shared" si="24"/>
        <v>0</v>
      </c>
      <c r="P334" s="8">
        <f t="shared" si="29"/>
        <v>0</v>
      </c>
      <c r="Q334" s="9">
        <f>Q335</f>
        <v>0</v>
      </c>
      <c r="R334" s="8">
        <f t="shared" si="27"/>
        <v>0</v>
      </c>
      <c r="S334" s="9">
        <f>S335</f>
        <v>0</v>
      </c>
      <c r="T334" s="8">
        <f t="shared" si="25"/>
        <v>0</v>
      </c>
    </row>
    <row r="335" spans="1:20" ht="53.25" customHeight="1">
      <c r="A335" s="2" t="s">
        <v>72</v>
      </c>
      <c r="B335" s="3" t="s">
        <v>8</v>
      </c>
      <c r="C335" s="3" t="s">
        <v>25</v>
      </c>
      <c r="D335" s="3" t="s">
        <v>20</v>
      </c>
      <c r="E335" s="1" t="s">
        <v>84</v>
      </c>
      <c r="F335" s="3">
        <v>600</v>
      </c>
      <c r="G335" s="8">
        <v>0</v>
      </c>
      <c r="H335" s="9"/>
      <c r="I335" s="8">
        <f t="shared" si="28"/>
        <v>0</v>
      </c>
      <c r="J335" s="9"/>
      <c r="K335" s="8">
        <f t="shared" si="26"/>
        <v>0</v>
      </c>
      <c r="L335" s="8">
        <v>0</v>
      </c>
      <c r="M335" s="9"/>
      <c r="N335" s="9"/>
      <c r="O335" s="8">
        <f t="shared" si="24"/>
        <v>0</v>
      </c>
      <c r="P335" s="8">
        <f t="shared" si="29"/>
        <v>0</v>
      </c>
      <c r="Q335" s="9"/>
      <c r="R335" s="8">
        <f t="shared" si="27"/>
        <v>0</v>
      </c>
      <c r="S335" s="9"/>
      <c r="T335" s="8">
        <f t="shared" si="25"/>
        <v>0</v>
      </c>
    </row>
    <row r="336" spans="1:20" ht="57" customHeight="1">
      <c r="A336" s="10" t="s">
        <v>85</v>
      </c>
      <c r="B336" s="3" t="s">
        <v>8</v>
      </c>
      <c r="C336" s="3" t="s">
        <v>25</v>
      </c>
      <c r="D336" s="3" t="s">
        <v>20</v>
      </c>
      <c r="E336" s="1" t="s">
        <v>88</v>
      </c>
      <c r="F336" s="3"/>
      <c r="G336" s="8">
        <v>2256.3232099999996</v>
      </c>
      <c r="H336" s="9">
        <f>H337</f>
        <v>0</v>
      </c>
      <c r="I336" s="8">
        <f t="shared" si="28"/>
        <v>2256.3232099999996</v>
      </c>
      <c r="J336" s="9">
        <f>J337</f>
        <v>0</v>
      </c>
      <c r="K336" s="8">
        <f t="shared" si="26"/>
        <v>2256.3232099999996</v>
      </c>
      <c r="L336" s="8">
        <v>2256.3232099999996</v>
      </c>
      <c r="M336" s="9">
        <f>M337</f>
        <v>0</v>
      </c>
      <c r="N336" s="9">
        <f>N337</f>
        <v>0</v>
      </c>
      <c r="O336" s="8">
        <f t="shared" si="24"/>
        <v>2256.3232099999996</v>
      </c>
      <c r="P336" s="8">
        <f t="shared" si="29"/>
        <v>2256.3232099999996</v>
      </c>
      <c r="Q336" s="9">
        <f>Q337</f>
        <v>0</v>
      </c>
      <c r="R336" s="8">
        <f t="shared" si="27"/>
        <v>2256.3232099999996</v>
      </c>
      <c r="S336" s="9">
        <f>S337</f>
        <v>0</v>
      </c>
      <c r="T336" s="8">
        <f t="shared" si="25"/>
        <v>2256.3232099999996</v>
      </c>
    </row>
    <row r="337" spans="1:20" ht="54.75" customHeight="1">
      <c r="A337" s="2" t="s">
        <v>72</v>
      </c>
      <c r="B337" s="3" t="s">
        <v>8</v>
      </c>
      <c r="C337" s="3" t="s">
        <v>25</v>
      </c>
      <c r="D337" s="3" t="s">
        <v>20</v>
      </c>
      <c r="E337" s="1" t="s">
        <v>88</v>
      </c>
      <c r="F337" s="3">
        <v>600</v>
      </c>
      <c r="G337" s="8">
        <v>2256.3232099999996</v>
      </c>
      <c r="H337" s="9"/>
      <c r="I337" s="8">
        <f t="shared" si="28"/>
        <v>2256.3232099999996</v>
      </c>
      <c r="J337" s="9"/>
      <c r="K337" s="8">
        <f t="shared" si="26"/>
        <v>2256.3232099999996</v>
      </c>
      <c r="L337" s="8">
        <v>2256.3232099999996</v>
      </c>
      <c r="M337" s="9"/>
      <c r="N337" s="9"/>
      <c r="O337" s="8">
        <f t="shared" si="24"/>
        <v>2256.3232099999996</v>
      </c>
      <c r="P337" s="8">
        <f t="shared" si="29"/>
        <v>2256.3232099999996</v>
      </c>
      <c r="Q337" s="9"/>
      <c r="R337" s="8">
        <f t="shared" si="27"/>
        <v>2256.3232099999996</v>
      </c>
      <c r="S337" s="9"/>
      <c r="T337" s="8">
        <f t="shared" si="25"/>
        <v>2256.3232099999996</v>
      </c>
    </row>
    <row r="338" spans="1:20" ht="53.25" customHeight="1">
      <c r="A338" s="10" t="s">
        <v>231</v>
      </c>
      <c r="B338" s="3" t="s">
        <v>8</v>
      </c>
      <c r="C338" s="3" t="s">
        <v>25</v>
      </c>
      <c r="D338" s="3" t="s">
        <v>20</v>
      </c>
      <c r="E338" s="12" t="s">
        <v>223</v>
      </c>
      <c r="F338" s="3"/>
      <c r="G338" s="8">
        <v>0.66499999999999915</v>
      </c>
      <c r="H338" s="9">
        <f>H339</f>
        <v>0</v>
      </c>
      <c r="I338" s="8">
        <f t="shared" si="28"/>
        <v>0.66499999999999915</v>
      </c>
      <c r="J338" s="9">
        <f>J339</f>
        <v>0</v>
      </c>
      <c r="K338" s="8">
        <f t="shared" si="26"/>
        <v>0.66499999999999915</v>
      </c>
      <c r="L338" s="8">
        <v>0.66499999999999915</v>
      </c>
      <c r="M338" s="9">
        <f>M339</f>
        <v>0</v>
      </c>
      <c r="N338" s="9">
        <f>N339</f>
        <v>0</v>
      </c>
      <c r="O338" s="8">
        <f t="shared" si="24"/>
        <v>0.66499999999999915</v>
      </c>
      <c r="P338" s="8">
        <f t="shared" si="29"/>
        <v>0.66499999999999915</v>
      </c>
      <c r="Q338" s="9">
        <f>Q339</f>
        <v>0</v>
      </c>
      <c r="R338" s="8">
        <f t="shared" si="27"/>
        <v>0.66499999999999915</v>
      </c>
      <c r="S338" s="9">
        <f>S339</f>
        <v>0</v>
      </c>
      <c r="T338" s="8">
        <f t="shared" si="25"/>
        <v>0.66499999999999915</v>
      </c>
    </row>
    <row r="339" spans="1:20" ht="53.25" customHeight="1">
      <c r="A339" s="2" t="s">
        <v>72</v>
      </c>
      <c r="B339" s="3" t="s">
        <v>8</v>
      </c>
      <c r="C339" s="3" t="s">
        <v>25</v>
      </c>
      <c r="D339" s="3" t="s">
        <v>20</v>
      </c>
      <c r="E339" s="12" t="s">
        <v>223</v>
      </c>
      <c r="F339" s="3">
        <v>600</v>
      </c>
      <c r="G339" s="8">
        <v>0.66499999999999915</v>
      </c>
      <c r="H339" s="9"/>
      <c r="I339" s="8">
        <f t="shared" si="28"/>
        <v>0.66499999999999915</v>
      </c>
      <c r="J339" s="9"/>
      <c r="K339" s="8">
        <f t="shared" si="26"/>
        <v>0.66499999999999915</v>
      </c>
      <c r="L339" s="8">
        <v>0.66499999999999915</v>
      </c>
      <c r="M339" s="9"/>
      <c r="N339" s="9"/>
      <c r="O339" s="8">
        <f t="shared" si="24"/>
        <v>0.66499999999999915</v>
      </c>
      <c r="P339" s="8">
        <f t="shared" si="29"/>
        <v>0.66499999999999915</v>
      </c>
      <c r="Q339" s="9"/>
      <c r="R339" s="8">
        <f t="shared" si="27"/>
        <v>0.66499999999999915</v>
      </c>
      <c r="S339" s="9"/>
      <c r="T339" s="8">
        <f t="shared" si="25"/>
        <v>0.66499999999999915</v>
      </c>
    </row>
    <row r="340" spans="1:20" ht="69" customHeight="1">
      <c r="A340" s="10" t="s">
        <v>86</v>
      </c>
      <c r="B340" s="3" t="s">
        <v>8</v>
      </c>
      <c r="C340" s="3" t="s">
        <v>25</v>
      </c>
      <c r="D340" s="3" t="s">
        <v>20</v>
      </c>
      <c r="E340" s="12" t="s">
        <v>89</v>
      </c>
      <c r="F340" s="3"/>
      <c r="G340" s="8">
        <v>100</v>
      </c>
      <c r="H340" s="9">
        <f>H341</f>
        <v>0</v>
      </c>
      <c r="I340" s="8">
        <f t="shared" si="28"/>
        <v>100</v>
      </c>
      <c r="J340" s="9">
        <f>J341</f>
        <v>0</v>
      </c>
      <c r="K340" s="8">
        <f t="shared" si="26"/>
        <v>100</v>
      </c>
      <c r="L340" s="8">
        <v>100</v>
      </c>
      <c r="M340" s="9">
        <f>M341</f>
        <v>0</v>
      </c>
      <c r="N340" s="9">
        <f>N341</f>
        <v>0</v>
      </c>
      <c r="O340" s="8">
        <f t="shared" si="24"/>
        <v>100</v>
      </c>
      <c r="P340" s="8">
        <f t="shared" si="29"/>
        <v>100</v>
      </c>
      <c r="Q340" s="9">
        <f>Q341</f>
        <v>0</v>
      </c>
      <c r="R340" s="8">
        <f t="shared" si="27"/>
        <v>100</v>
      </c>
      <c r="S340" s="9">
        <f>S341</f>
        <v>0</v>
      </c>
      <c r="T340" s="8">
        <f t="shared" si="25"/>
        <v>100</v>
      </c>
    </row>
    <row r="341" spans="1:20" ht="54" customHeight="1">
      <c r="A341" s="2" t="s">
        <v>72</v>
      </c>
      <c r="B341" s="3" t="s">
        <v>8</v>
      </c>
      <c r="C341" s="3" t="s">
        <v>25</v>
      </c>
      <c r="D341" s="3" t="s">
        <v>20</v>
      </c>
      <c r="E341" s="12" t="s">
        <v>89</v>
      </c>
      <c r="F341" s="3">
        <v>600</v>
      </c>
      <c r="G341" s="8">
        <v>100</v>
      </c>
      <c r="H341" s="9"/>
      <c r="I341" s="8">
        <f t="shared" si="28"/>
        <v>100</v>
      </c>
      <c r="J341" s="9"/>
      <c r="K341" s="8">
        <f t="shared" si="26"/>
        <v>100</v>
      </c>
      <c r="L341" s="8">
        <v>100</v>
      </c>
      <c r="M341" s="9"/>
      <c r="N341" s="9"/>
      <c r="O341" s="8">
        <f t="shared" ref="O341:O369" si="30">K341+N341</f>
        <v>100</v>
      </c>
      <c r="P341" s="8">
        <f t="shared" si="29"/>
        <v>100</v>
      </c>
      <c r="Q341" s="9"/>
      <c r="R341" s="8">
        <f t="shared" si="27"/>
        <v>100</v>
      </c>
      <c r="S341" s="9"/>
      <c r="T341" s="8">
        <f t="shared" ref="T341:T369" si="31">R341+S341</f>
        <v>100</v>
      </c>
    </row>
    <row r="342" spans="1:20" ht="76.5" customHeight="1">
      <c r="A342" s="10" t="s">
        <v>87</v>
      </c>
      <c r="B342" s="3" t="s">
        <v>8</v>
      </c>
      <c r="C342" s="3" t="s">
        <v>25</v>
      </c>
      <c r="D342" s="3" t="s">
        <v>20</v>
      </c>
      <c r="E342" s="1" t="s">
        <v>90</v>
      </c>
      <c r="F342" s="3"/>
      <c r="G342" s="8">
        <v>0</v>
      </c>
      <c r="H342" s="9">
        <f>H343</f>
        <v>0</v>
      </c>
      <c r="I342" s="8">
        <f t="shared" si="28"/>
        <v>0</v>
      </c>
      <c r="J342" s="9">
        <f>J343</f>
        <v>0</v>
      </c>
      <c r="K342" s="8">
        <f t="shared" si="26"/>
        <v>0</v>
      </c>
      <c r="L342" s="8">
        <v>0</v>
      </c>
      <c r="M342" s="9">
        <f>M343</f>
        <v>0</v>
      </c>
      <c r="N342" s="9">
        <f>N343</f>
        <v>0</v>
      </c>
      <c r="O342" s="8">
        <f t="shared" si="30"/>
        <v>0</v>
      </c>
      <c r="P342" s="8">
        <f t="shared" si="29"/>
        <v>0</v>
      </c>
      <c r="Q342" s="9">
        <f>Q343</f>
        <v>0</v>
      </c>
      <c r="R342" s="8">
        <f t="shared" si="27"/>
        <v>0</v>
      </c>
      <c r="S342" s="9">
        <f>S343</f>
        <v>0</v>
      </c>
      <c r="T342" s="8">
        <f t="shared" si="31"/>
        <v>0</v>
      </c>
    </row>
    <row r="343" spans="1:20" ht="52.5" customHeight="1">
      <c r="A343" s="2" t="s">
        <v>72</v>
      </c>
      <c r="B343" s="3" t="s">
        <v>8</v>
      </c>
      <c r="C343" s="3" t="s">
        <v>25</v>
      </c>
      <c r="D343" s="3" t="s">
        <v>20</v>
      </c>
      <c r="E343" s="1" t="s">
        <v>90</v>
      </c>
      <c r="F343" s="3">
        <v>600</v>
      </c>
      <c r="G343" s="8">
        <v>0</v>
      </c>
      <c r="H343" s="9"/>
      <c r="I343" s="8">
        <f t="shared" si="28"/>
        <v>0</v>
      </c>
      <c r="J343" s="9"/>
      <c r="K343" s="8">
        <f t="shared" si="26"/>
        <v>0</v>
      </c>
      <c r="L343" s="8">
        <v>0</v>
      </c>
      <c r="M343" s="9"/>
      <c r="N343" s="9"/>
      <c r="O343" s="8">
        <f t="shared" si="30"/>
        <v>0</v>
      </c>
      <c r="P343" s="8">
        <f t="shared" si="29"/>
        <v>0</v>
      </c>
      <c r="Q343" s="9"/>
      <c r="R343" s="8">
        <f t="shared" si="27"/>
        <v>0</v>
      </c>
      <c r="S343" s="9"/>
      <c r="T343" s="8">
        <f t="shared" si="31"/>
        <v>0</v>
      </c>
    </row>
    <row r="344" spans="1:20" ht="95.25" customHeight="1">
      <c r="A344" s="10" t="s">
        <v>81</v>
      </c>
      <c r="B344" s="3" t="s">
        <v>8</v>
      </c>
      <c r="C344" s="3" t="s">
        <v>25</v>
      </c>
      <c r="D344" s="3" t="s">
        <v>20</v>
      </c>
      <c r="E344" s="1" t="s">
        <v>91</v>
      </c>
      <c r="F344" s="3"/>
      <c r="G344" s="8">
        <v>0</v>
      </c>
      <c r="H344" s="9">
        <f>H345</f>
        <v>0</v>
      </c>
      <c r="I344" s="8">
        <f t="shared" si="28"/>
        <v>0</v>
      </c>
      <c r="J344" s="9">
        <f>J345</f>
        <v>0</v>
      </c>
      <c r="K344" s="8">
        <f t="shared" ref="K344:K369" si="32">I344+J344</f>
        <v>0</v>
      </c>
      <c r="L344" s="8">
        <v>0</v>
      </c>
      <c r="M344" s="9">
        <f>M345</f>
        <v>0</v>
      </c>
      <c r="N344" s="9">
        <f>N345</f>
        <v>0</v>
      </c>
      <c r="O344" s="8">
        <f t="shared" si="30"/>
        <v>0</v>
      </c>
      <c r="P344" s="8">
        <f t="shared" si="29"/>
        <v>0</v>
      </c>
      <c r="Q344" s="9">
        <f>Q345</f>
        <v>0</v>
      </c>
      <c r="R344" s="8">
        <f t="shared" ref="R344:R369" si="33">P344+Q344</f>
        <v>0</v>
      </c>
      <c r="S344" s="9">
        <f>S345</f>
        <v>0</v>
      </c>
      <c r="T344" s="8">
        <f t="shared" si="31"/>
        <v>0</v>
      </c>
    </row>
    <row r="345" spans="1:20" ht="51.75" customHeight="1">
      <c r="A345" s="2" t="s">
        <v>72</v>
      </c>
      <c r="B345" s="3" t="s">
        <v>8</v>
      </c>
      <c r="C345" s="3" t="s">
        <v>25</v>
      </c>
      <c r="D345" s="3" t="s">
        <v>20</v>
      </c>
      <c r="E345" s="1" t="s">
        <v>91</v>
      </c>
      <c r="F345" s="3">
        <v>600</v>
      </c>
      <c r="G345" s="8">
        <v>0</v>
      </c>
      <c r="H345" s="9"/>
      <c r="I345" s="8">
        <f t="shared" si="28"/>
        <v>0</v>
      </c>
      <c r="J345" s="9"/>
      <c r="K345" s="8">
        <f t="shared" si="32"/>
        <v>0</v>
      </c>
      <c r="L345" s="8">
        <v>0</v>
      </c>
      <c r="M345" s="9"/>
      <c r="N345" s="9"/>
      <c r="O345" s="8">
        <f t="shared" si="30"/>
        <v>0</v>
      </c>
      <c r="P345" s="8">
        <f t="shared" si="29"/>
        <v>0</v>
      </c>
      <c r="Q345" s="9"/>
      <c r="R345" s="8">
        <f t="shared" si="33"/>
        <v>0</v>
      </c>
      <c r="S345" s="9"/>
      <c r="T345" s="8">
        <f t="shared" si="31"/>
        <v>0</v>
      </c>
    </row>
    <row r="346" spans="1:20" ht="51.75" customHeight="1">
      <c r="A346" s="10" t="s">
        <v>83</v>
      </c>
      <c r="B346" s="3" t="s">
        <v>8</v>
      </c>
      <c r="C346" s="3" t="s">
        <v>25</v>
      </c>
      <c r="D346" s="3" t="s">
        <v>20</v>
      </c>
      <c r="E346" s="1" t="s">
        <v>92</v>
      </c>
      <c r="F346" s="3"/>
      <c r="G346" s="8">
        <v>0</v>
      </c>
      <c r="H346" s="9">
        <f>H347</f>
        <v>0</v>
      </c>
      <c r="I346" s="8">
        <f t="shared" si="28"/>
        <v>0</v>
      </c>
      <c r="J346" s="9">
        <f>J347</f>
        <v>0</v>
      </c>
      <c r="K346" s="8">
        <f t="shared" si="32"/>
        <v>0</v>
      </c>
      <c r="L346" s="8">
        <v>0</v>
      </c>
      <c r="M346" s="9">
        <f>M347</f>
        <v>0</v>
      </c>
      <c r="N346" s="9">
        <f>N347</f>
        <v>0</v>
      </c>
      <c r="O346" s="8">
        <f t="shared" si="30"/>
        <v>0</v>
      </c>
      <c r="P346" s="8">
        <f t="shared" si="29"/>
        <v>0</v>
      </c>
      <c r="Q346" s="9">
        <f>Q347</f>
        <v>0</v>
      </c>
      <c r="R346" s="8">
        <f t="shared" si="33"/>
        <v>0</v>
      </c>
      <c r="S346" s="9">
        <f>S347</f>
        <v>0</v>
      </c>
      <c r="T346" s="8">
        <f t="shared" si="31"/>
        <v>0</v>
      </c>
    </row>
    <row r="347" spans="1:20" ht="54.75" customHeight="1">
      <c r="A347" s="2" t="s">
        <v>72</v>
      </c>
      <c r="B347" s="3" t="s">
        <v>8</v>
      </c>
      <c r="C347" s="3" t="s">
        <v>25</v>
      </c>
      <c r="D347" s="3" t="s">
        <v>20</v>
      </c>
      <c r="E347" s="1" t="s">
        <v>92</v>
      </c>
      <c r="F347" s="3">
        <v>600</v>
      </c>
      <c r="G347" s="8">
        <v>0</v>
      </c>
      <c r="H347" s="9"/>
      <c r="I347" s="8">
        <f t="shared" si="28"/>
        <v>0</v>
      </c>
      <c r="J347" s="9"/>
      <c r="K347" s="8">
        <f t="shared" si="32"/>
        <v>0</v>
      </c>
      <c r="L347" s="8">
        <v>0</v>
      </c>
      <c r="M347" s="9"/>
      <c r="N347" s="9"/>
      <c r="O347" s="8">
        <f t="shared" si="30"/>
        <v>0</v>
      </c>
      <c r="P347" s="8">
        <f t="shared" si="29"/>
        <v>0</v>
      </c>
      <c r="Q347" s="9"/>
      <c r="R347" s="8">
        <f t="shared" si="33"/>
        <v>0</v>
      </c>
      <c r="S347" s="9"/>
      <c r="T347" s="8">
        <f t="shared" si="31"/>
        <v>0</v>
      </c>
    </row>
    <row r="348" spans="1:20" ht="45" customHeight="1">
      <c r="A348" s="10" t="s">
        <v>80</v>
      </c>
      <c r="B348" s="3" t="s">
        <v>8</v>
      </c>
      <c r="C348" s="3" t="s">
        <v>25</v>
      </c>
      <c r="D348" s="3" t="s">
        <v>20</v>
      </c>
      <c r="E348" s="1" t="s">
        <v>93</v>
      </c>
      <c r="F348" s="3"/>
      <c r="G348" s="8">
        <v>0</v>
      </c>
      <c r="H348" s="9">
        <f>H349</f>
        <v>0</v>
      </c>
      <c r="I348" s="8">
        <f t="shared" ref="I348:I369" si="34">G348+H348</f>
        <v>0</v>
      </c>
      <c r="J348" s="9">
        <f>J349</f>
        <v>0</v>
      </c>
      <c r="K348" s="8">
        <f t="shared" si="32"/>
        <v>0</v>
      </c>
      <c r="L348" s="8">
        <v>0</v>
      </c>
      <c r="M348" s="9">
        <f>M349</f>
        <v>0</v>
      </c>
      <c r="N348" s="9">
        <f>N349</f>
        <v>0</v>
      </c>
      <c r="O348" s="8">
        <f t="shared" si="30"/>
        <v>0</v>
      </c>
      <c r="P348" s="8">
        <f t="shared" ref="P348:P369" si="35">L348+M348</f>
        <v>0</v>
      </c>
      <c r="Q348" s="9">
        <f>Q349</f>
        <v>0</v>
      </c>
      <c r="R348" s="8">
        <f t="shared" si="33"/>
        <v>0</v>
      </c>
      <c r="S348" s="9">
        <f>S349</f>
        <v>0</v>
      </c>
      <c r="T348" s="8">
        <f t="shared" si="31"/>
        <v>0</v>
      </c>
    </row>
    <row r="349" spans="1:20" ht="53.25" customHeight="1">
      <c r="A349" s="2" t="s">
        <v>72</v>
      </c>
      <c r="B349" s="3" t="s">
        <v>8</v>
      </c>
      <c r="C349" s="3" t="s">
        <v>25</v>
      </c>
      <c r="D349" s="3" t="s">
        <v>20</v>
      </c>
      <c r="E349" s="1" t="s">
        <v>93</v>
      </c>
      <c r="F349" s="3">
        <v>600</v>
      </c>
      <c r="G349" s="8">
        <v>0</v>
      </c>
      <c r="H349" s="9"/>
      <c r="I349" s="8">
        <f t="shared" si="34"/>
        <v>0</v>
      </c>
      <c r="J349" s="9"/>
      <c r="K349" s="8">
        <f t="shared" si="32"/>
        <v>0</v>
      </c>
      <c r="L349" s="8">
        <v>0</v>
      </c>
      <c r="M349" s="9"/>
      <c r="N349" s="9"/>
      <c r="O349" s="8">
        <f t="shared" si="30"/>
        <v>0</v>
      </c>
      <c r="P349" s="8">
        <f t="shared" si="35"/>
        <v>0</v>
      </c>
      <c r="Q349" s="9"/>
      <c r="R349" s="8">
        <f t="shared" si="33"/>
        <v>0</v>
      </c>
      <c r="S349" s="9"/>
      <c r="T349" s="8">
        <f t="shared" si="31"/>
        <v>0</v>
      </c>
    </row>
    <row r="350" spans="1:20" ht="51.75" customHeight="1">
      <c r="A350" s="10" t="s">
        <v>94</v>
      </c>
      <c r="B350" s="3" t="s">
        <v>8</v>
      </c>
      <c r="C350" s="3" t="s">
        <v>25</v>
      </c>
      <c r="D350" s="3" t="s">
        <v>20</v>
      </c>
      <c r="E350" s="1" t="s">
        <v>95</v>
      </c>
      <c r="F350" s="3"/>
      <c r="G350" s="8">
        <v>352.50968</v>
      </c>
      <c r="H350" s="9">
        <f>H351+H352</f>
        <v>0</v>
      </c>
      <c r="I350" s="8">
        <f t="shared" si="34"/>
        <v>352.50968</v>
      </c>
      <c r="J350" s="9">
        <f>J351+J352</f>
        <v>0</v>
      </c>
      <c r="K350" s="8">
        <f t="shared" si="32"/>
        <v>352.50968</v>
      </c>
      <c r="L350" s="8">
        <v>352.50968</v>
      </c>
      <c r="M350" s="9">
        <f>M351+M352</f>
        <v>0</v>
      </c>
      <c r="N350" s="9">
        <f>N351+N352</f>
        <v>0</v>
      </c>
      <c r="O350" s="8">
        <f t="shared" si="30"/>
        <v>352.50968</v>
      </c>
      <c r="P350" s="8">
        <f t="shared" si="35"/>
        <v>352.50968</v>
      </c>
      <c r="Q350" s="9">
        <f>Q351+Q352</f>
        <v>0</v>
      </c>
      <c r="R350" s="8">
        <f t="shared" si="33"/>
        <v>352.50968</v>
      </c>
      <c r="S350" s="9">
        <f>S351+S352</f>
        <v>0</v>
      </c>
      <c r="T350" s="8">
        <f t="shared" si="31"/>
        <v>352.50968</v>
      </c>
    </row>
    <row r="351" spans="1:20" ht="48.75" customHeight="1">
      <c r="A351" s="2" t="s">
        <v>33</v>
      </c>
      <c r="B351" s="3" t="s">
        <v>8</v>
      </c>
      <c r="C351" s="3" t="s">
        <v>25</v>
      </c>
      <c r="D351" s="3" t="s">
        <v>20</v>
      </c>
      <c r="E351" s="1" t="s">
        <v>95</v>
      </c>
      <c r="F351" s="3">
        <v>200</v>
      </c>
      <c r="G351" s="8">
        <v>309.416</v>
      </c>
      <c r="H351" s="9"/>
      <c r="I351" s="8">
        <f t="shared" si="34"/>
        <v>309.416</v>
      </c>
      <c r="J351" s="9"/>
      <c r="K351" s="8">
        <f t="shared" si="32"/>
        <v>309.416</v>
      </c>
      <c r="L351" s="8">
        <v>309.416</v>
      </c>
      <c r="M351" s="9"/>
      <c r="N351" s="9"/>
      <c r="O351" s="8">
        <f t="shared" si="30"/>
        <v>309.416</v>
      </c>
      <c r="P351" s="8">
        <f t="shared" si="35"/>
        <v>309.416</v>
      </c>
      <c r="Q351" s="9"/>
      <c r="R351" s="8">
        <f t="shared" si="33"/>
        <v>309.416</v>
      </c>
      <c r="S351" s="9"/>
      <c r="T351" s="8">
        <f t="shared" si="31"/>
        <v>309.416</v>
      </c>
    </row>
    <row r="352" spans="1:20" ht="55.5" customHeight="1">
      <c r="A352" s="2" t="s">
        <v>72</v>
      </c>
      <c r="B352" s="3" t="s">
        <v>8</v>
      </c>
      <c r="C352" s="3" t="s">
        <v>25</v>
      </c>
      <c r="D352" s="3" t="s">
        <v>20</v>
      </c>
      <c r="E352" s="1" t="s">
        <v>95</v>
      </c>
      <c r="F352" s="3">
        <v>600</v>
      </c>
      <c r="G352" s="8">
        <v>43.093679999999999</v>
      </c>
      <c r="H352" s="9"/>
      <c r="I352" s="8">
        <f t="shared" si="34"/>
        <v>43.093679999999999</v>
      </c>
      <c r="J352" s="9"/>
      <c r="K352" s="8">
        <f t="shared" si="32"/>
        <v>43.093679999999999</v>
      </c>
      <c r="L352" s="8">
        <v>43.093679999999999</v>
      </c>
      <c r="M352" s="9"/>
      <c r="N352" s="9"/>
      <c r="O352" s="8">
        <f t="shared" si="30"/>
        <v>43.093679999999999</v>
      </c>
      <c r="P352" s="8">
        <f t="shared" si="35"/>
        <v>43.093679999999999</v>
      </c>
      <c r="Q352" s="9"/>
      <c r="R352" s="8">
        <f t="shared" si="33"/>
        <v>43.093679999999999</v>
      </c>
      <c r="S352" s="9"/>
      <c r="T352" s="8">
        <f t="shared" si="31"/>
        <v>43.093679999999999</v>
      </c>
    </row>
    <row r="353" spans="1:20" ht="53.25" customHeight="1">
      <c r="A353" s="2" t="s">
        <v>101</v>
      </c>
      <c r="B353" s="3" t="s">
        <v>8</v>
      </c>
      <c r="C353" s="3">
        <v>11</v>
      </c>
      <c r="D353" s="3" t="s">
        <v>26</v>
      </c>
      <c r="E353" s="1" t="s">
        <v>103</v>
      </c>
      <c r="F353" s="3"/>
      <c r="G353" s="8">
        <v>454.05</v>
      </c>
      <c r="H353" s="9">
        <f>H354+H355</f>
        <v>0</v>
      </c>
      <c r="I353" s="8">
        <f t="shared" si="34"/>
        <v>454.05</v>
      </c>
      <c r="J353" s="9">
        <f>J354+J355</f>
        <v>0</v>
      </c>
      <c r="K353" s="8">
        <f t="shared" si="32"/>
        <v>454.05</v>
      </c>
      <c r="L353" s="8">
        <v>454.05</v>
      </c>
      <c r="M353" s="9">
        <f>M354+M355</f>
        <v>0</v>
      </c>
      <c r="N353" s="9">
        <f>N354+N355</f>
        <v>0</v>
      </c>
      <c r="O353" s="8">
        <f t="shared" si="30"/>
        <v>454.05</v>
      </c>
      <c r="P353" s="8">
        <f t="shared" si="35"/>
        <v>454.05</v>
      </c>
      <c r="Q353" s="9">
        <f>Q354+Q355</f>
        <v>0</v>
      </c>
      <c r="R353" s="8">
        <f t="shared" si="33"/>
        <v>454.05</v>
      </c>
      <c r="S353" s="9">
        <f>S354+S355</f>
        <v>0</v>
      </c>
      <c r="T353" s="8">
        <f t="shared" si="31"/>
        <v>454.05</v>
      </c>
    </row>
    <row r="354" spans="1:20" ht="85.5" customHeight="1">
      <c r="A354" s="2" t="s">
        <v>102</v>
      </c>
      <c r="B354" s="3" t="s">
        <v>8</v>
      </c>
      <c r="C354" s="3">
        <v>11</v>
      </c>
      <c r="D354" s="3" t="s">
        <v>26</v>
      </c>
      <c r="E354" s="1" t="s">
        <v>103</v>
      </c>
      <c r="F354" s="3">
        <v>100</v>
      </c>
      <c r="G354" s="8">
        <v>339.05</v>
      </c>
      <c r="H354" s="9"/>
      <c r="I354" s="8">
        <f t="shared" si="34"/>
        <v>339.05</v>
      </c>
      <c r="J354" s="9"/>
      <c r="K354" s="8">
        <f t="shared" si="32"/>
        <v>339.05</v>
      </c>
      <c r="L354" s="8">
        <v>339.05</v>
      </c>
      <c r="M354" s="9"/>
      <c r="N354" s="9"/>
      <c r="O354" s="8">
        <f t="shared" si="30"/>
        <v>339.05</v>
      </c>
      <c r="P354" s="8">
        <f t="shared" si="35"/>
        <v>339.05</v>
      </c>
      <c r="Q354" s="9"/>
      <c r="R354" s="8">
        <f t="shared" si="33"/>
        <v>339.05</v>
      </c>
      <c r="S354" s="9"/>
      <c r="T354" s="8">
        <f t="shared" si="31"/>
        <v>339.05</v>
      </c>
    </row>
    <row r="355" spans="1:20" ht="53.25" customHeight="1">
      <c r="A355" s="2" t="s">
        <v>33</v>
      </c>
      <c r="B355" s="3" t="s">
        <v>8</v>
      </c>
      <c r="C355" s="3">
        <v>11</v>
      </c>
      <c r="D355" s="3" t="s">
        <v>26</v>
      </c>
      <c r="E355" s="1" t="s">
        <v>103</v>
      </c>
      <c r="F355" s="3">
        <v>200</v>
      </c>
      <c r="G355" s="8">
        <v>115</v>
      </c>
      <c r="H355" s="9"/>
      <c r="I355" s="8">
        <f t="shared" si="34"/>
        <v>115</v>
      </c>
      <c r="J355" s="9"/>
      <c r="K355" s="8">
        <f t="shared" si="32"/>
        <v>115</v>
      </c>
      <c r="L355" s="8">
        <v>115</v>
      </c>
      <c r="M355" s="9"/>
      <c r="N355" s="9"/>
      <c r="O355" s="8">
        <f t="shared" si="30"/>
        <v>115</v>
      </c>
      <c r="P355" s="8">
        <f t="shared" si="35"/>
        <v>115</v>
      </c>
      <c r="Q355" s="9"/>
      <c r="R355" s="8">
        <f t="shared" si="33"/>
        <v>115</v>
      </c>
      <c r="S355" s="9"/>
      <c r="T355" s="8">
        <f t="shared" si="31"/>
        <v>115</v>
      </c>
    </row>
    <row r="356" spans="1:20" ht="47.25" customHeight="1">
      <c r="A356" s="10" t="s">
        <v>104</v>
      </c>
      <c r="B356" s="3" t="s">
        <v>8</v>
      </c>
      <c r="C356" s="3">
        <v>11</v>
      </c>
      <c r="D356" s="3" t="s">
        <v>26</v>
      </c>
      <c r="E356" s="1" t="s">
        <v>105</v>
      </c>
      <c r="F356" s="3"/>
      <c r="G356" s="8">
        <v>550</v>
      </c>
      <c r="H356" s="9">
        <f>H357+H358</f>
        <v>0</v>
      </c>
      <c r="I356" s="8">
        <f t="shared" si="34"/>
        <v>550</v>
      </c>
      <c r="J356" s="9">
        <f>J357+J358+J359</f>
        <v>0</v>
      </c>
      <c r="K356" s="8">
        <f t="shared" si="32"/>
        <v>550</v>
      </c>
      <c r="L356" s="8">
        <v>550</v>
      </c>
      <c r="M356" s="9">
        <f>M357+M358</f>
        <v>0</v>
      </c>
      <c r="N356" s="9">
        <f>N357+N358+N359</f>
        <v>0</v>
      </c>
      <c r="O356" s="8">
        <f t="shared" si="30"/>
        <v>550</v>
      </c>
      <c r="P356" s="8">
        <f t="shared" si="35"/>
        <v>550</v>
      </c>
      <c r="Q356" s="9">
        <f>Q357+Q358+Q359</f>
        <v>0</v>
      </c>
      <c r="R356" s="8">
        <f t="shared" si="33"/>
        <v>550</v>
      </c>
      <c r="S356" s="9">
        <f>S357+S358+S359</f>
        <v>0</v>
      </c>
      <c r="T356" s="8">
        <f t="shared" si="31"/>
        <v>550</v>
      </c>
    </row>
    <row r="357" spans="1:20" ht="88.5" customHeight="1">
      <c r="A357" s="2" t="s">
        <v>102</v>
      </c>
      <c r="B357" s="3" t="s">
        <v>8</v>
      </c>
      <c r="C357" s="3">
        <v>11</v>
      </c>
      <c r="D357" s="3" t="s">
        <v>26</v>
      </c>
      <c r="E357" s="1" t="s">
        <v>105</v>
      </c>
      <c r="F357" s="3">
        <v>100</v>
      </c>
      <c r="G357" s="8">
        <v>415</v>
      </c>
      <c r="H357" s="9"/>
      <c r="I357" s="8">
        <f t="shared" si="34"/>
        <v>415</v>
      </c>
      <c r="J357" s="9"/>
      <c r="K357" s="8">
        <f t="shared" si="32"/>
        <v>415</v>
      </c>
      <c r="L357" s="8">
        <v>415</v>
      </c>
      <c r="M357" s="9"/>
      <c r="N357" s="9"/>
      <c r="O357" s="8">
        <f t="shared" si="30"/>
        <v>415</v>
      </c>
      <c r="P357" s="8">
        <f t="shared" si="35"/>
        <v>415</v>
      </c>
      <c r="Q357" s="9"/>
      <c r="R357" s="8">
        <f t="shared" si="33"/>
        <v>415</v>
      </c>
      <c r="S357" s="9"/>
      <c r="T357" s="8">
        <f t="shared" si="31"/>
        <v>415</v>
      </c>
    </row>
    <row r="358" spans="1:20" ht="52.5" customHeight="1">
      <c r="A358" s="2" t="s">
        <v>33</v>
      </c>
      <c r="B358" s="3" t="s">
        <v>8</v>
      </c>
      <c r="C358" s="3">
        <v>11</v>
      </c>
      <c r="D358" s="3" t="s">
        <v>26</v>
      </c>
      <c r="E358" s="1" t="s">
        <v>105</v>
      </c>
      <c r="F358" s="3">
        <v>200</v>
      </c>
      <c r="G358" s="8">
        <v>135</v>
      </c>
      <c r="H358" s="9"/>
      <c r="I358" s="8">
        <f t="shared" si="34"/>
        <v>135</v>
      </c>
      <c r="J358" s="9"/>
      <c r="K358" s="8">
        <f t="shared" si="32"/>
        <v>135</v>
      </c>
      <c r="L358" s="8">
        <v>135</v>
      </c>
      <c r="M358" s="9"/>
      <c r="N358" s="9"/>
      <c r="O358" s="8">
        <f t="shared" si="30"/>
        <v>135</v>
      </c>
      <c r="P358" s="8">
        <f t="shared" si="35"/>
        <v>135</v>
      </c>
      <c r="Q358" s="9"/>
      <c r="R358" s="8">
        <f t="shared" si="33"/>
        <v>135</v>
      </c>
      <c r="S358" s="9"/>
      <c r="T358" s="8">
        <f t="shared" si="31"/>
        <v>135</v>
      </c>
    </row>
    <row r="359" spans="1:20" ht="52.5" customHeight="1">
      <c r="A359" s="2" t="s">
        <v>34</v>
      </c>
      <c r="B359" s="3" t="s">
        <v>8</v>
      </c>
      <c r="C359" s="3">
        <v>11</v>
      </c>
      <c r="D359" s="3" t="s">
        <v>26</v>
      </c>
      <c r="E359" s="1" t="s">
        <v>105</v>
      </c>
      <c r="F359" s="3">
        <v>800</v>
      </c>
      <c r="G359" s="8"/>
      <c r="H359" s="9"/>
      <c r="I359" s="8">
        <v>0</v>
      </c>
      <c r="J359" s="9"/>
      <c r="K359" s="8">
        <f t="shared" si="32"/>
        <v>0</v>
      </c>
      <c r="L359" s="8"/>
      <c r="M359" s="9"/>
      <c r="N359" s="9"/>
      <c r="O359" s="8">
        <f t="shared" si="30"/>
        <v>0</v>
      </c>
      <c r="P359" s="8">
        <v>0</v>
      </c>
      <c r="Q359" s="9"/>
      <c r="R359" s="8">
        <f t="shared" si="33"/>
        <v>0</v>
      </c>
      <c r="S359" s="9"/>
      <c r="T359" s="8">
        <f t="shared" si="31"/>
        <v>0</v>
      </c>
    </row>
    <row r="360" spans="1:20" ht="50.25" customHeight="1">
      <c r="A360" s="10" t="s">
        <v>106</v>
      </c>
      <c r="B360" s="3" t="s">
        <v>8</v>
      </c>
      <c r="C360" s="3">
        <v>11</v>
      </c>
      <c r="D360" s="3" t="s">
        <v>26</v>
      </c>
      <c r="E360" s="1" t="s">
        <v>107</v>
      </c>
      <c r="F360" s="3"/>
      <c r="G360" s="8">
        <v>188.95</v>
      </c>
      <c r="H360" s="9">
        <f>H361+H362</f>
        <v>0</v>
      </c>
      <c r="I360" s="8">
        <f t="shared" si="34"/>
        <v>188.95</v>
      </c>
      <c r="J360" s="9">
        <f>J361+J362</f>
        <v>0</v>
      </c>
      <c r="K360" s="8">
        <f t="shared" si="32"/>
        <v>188.95</v>
      </c>
      <c r="L360" s="8">
        <v>188.95</v>
      </c>
      <c r="M360" s="9">
        <f>M361+M362</f>
        <v>0</v>
      </c>
      <c r="N360" s="9">
        <f>N361+N362</f>
        <v>0</v>
      </c>
      <c r="O360" s="8">
        <f t="shared" si="30"/>
        <v>188.95</v>
      </c>
      <c r="P360" s="8">
        <f t="shared" si="35"/>
        <v>188.95</v>
      </c>
      <c r="Q360" s="9">
        <f>Q361+Q362</f>
        <v>0</v>
      </c>
      <c r="R360" s="8">
        <f t="shared" si="33"/>
        <v>188.95</v>
      </c>
      <c r="S360" s="9">
        <f>S361+S362</f>
        <v>0</v>
      </c>
      <c r="T360" s="8">
        <f t="shared" si="31"/>
        <v>188.95</v>
      </c>
    </row>
    <row r="361" spans="1:20" ht="87.75" customHeight="1">
      <c r="A361" s="2" t="s">
        <v>102</v>
      </c>
      <c r="B361" s="3" t="s">
        <v>8</v>
      </c>
      <c r="C361" s="3">
        <v>11</v>
      </c>
      <c r="D361" s="3" t="s">
        <v>26</v>
      </c>
      <c r="E361" s="1" t="s">
        <v>107</v>
      </c>
      <c r="F361" s="3">
        <v>100</v>
      </c>
      <c r="G361" s="8">
        <v>163.95</v>
      </c>
      <c r="H361" s="9"/>
      <c r="I361" s="8">
        <f t="shared" si="34"/>
        <v>163.95</v>
      </c>
      <c r="J361" s="9"/>
      <c r="K361" s="8">
        <f t="shared" si="32"/>
        <v>163.95</v>
      </c>
      <c r="L361" s="8">
        <v>163.95</v>
      </c>
      <c r="M361" s="9"/>
      <c r="N361" s="9"/>
      <c r="O361" s="8">
        <f t="shared" si="30"/>
        <v>163.95</v>
      </c>
      <c r="P361" s="8">
        <f t="shared" si="35"/>
        <v>163.95</v>
      </c>
      <c r="Q361" s="9"/>
      <c r="R361" s="8">
        <f t="shared" si="33"/>
        <v>163.95</v>
      </c>
      <c r="S361" s="9"/>
      <c r="T361" s="8">
        <f t="shared" si="31"/>
        <v>163.95</v>
      </c>
    </row>
    <row r="362" spans="1:20" ht="52.5" customHeight="1">
      <c r="A362" s="2" t="s">
        <v>33</v>
      </c>
      <c r="B362" s="3" t="s">
        <v>8</v>
      </c>
      <c r="C362" s="3">
        <v>11</v>
      </c>
      <c r="D362" s="3" t="s">
        <v>26</v>
      </c>
      <c r="E362" s="1" t="s">
        <v>107</v>
      </c>
      <c r="F362" s="3">
        <v>200</v>
      </c>
      <c r="G362" s="8">
        <v>25</v>
      </c>
      <c r="H362" s="9"/>
      <c r="I362" s="8">
        <f t="shared" si="34"/>
        <v>25</v>
      </c>
      <c r="J362" s="9"/>
      <c r="K362" s="8">
        <f t="shared" si="32"/>
        <v>25</v>
      </c>
      <c r="L362" s="8">
        <v>25</v>
      </c>
      <c r="M362" s="9"/>
      <c r="N362" s="9"/>
      <c r="O362" s="8">
        <f t="shared" si="30"/>
        <v>25</v>
      </c>
      <c r="P362" s="8">
        <f t="shared" si="35"/>
        <v>25</v>
      </c>
      <c r="Q362" s="9"/>
      <c r="R362" s="8">
        <f t="shared" si="33"/>
        <v>25</v>
      </c>
      <c r="S362" s="9"/>
      <c r="T362" s="8">
        <f t="shared" si="31"/>
        <v>25</v>
      </c>
    </row>
    <row r="363" spans="1:20" ht="44.25" customHeight="1">
      <c r="A363" s="10" t="s">
        <v>96</v>
      </c>
      <c r="B363" s="3" t="s">
        <v>8</v>
      </c>
      <c r="C363" s="3">
        <v>12</v>
      </c>
      <c r="D363" s="3" t="s">
        <v>20</v>
      </c>
      <c r="E363" s="1" t="s">
        <v>98</v>
      </c>
      <c r="F363" s="3"/>
      <c r="G363" s="8">
        <v>830.85853999999995</v>
      </c>
      <c r="H363" s="9">
        <f>H364</f>
        <v>0</v>
      </c>
      <c r="I363" s="8">
        <f t="shared" si="34"/>
        <v>830.85853999999995</v>
      </c>
      <c r="J363" s="9">
        <f>J364</f>
        <v>0</v>
      </c>
      <c r="K363" s="8">
        <f t="shared" si="32"/>
        <v>830.85853999999995</v>
      </c>
      <c r="L363" s="8">
        <v>830.85853999999995</v>
      </c>
      <c r="M363" s="9">
        <f>M364</f>
        <v>0</v>
      </c>
      <c r="N363" s="9">
        <f>N364</f>
        <v>0</v>
      </c>
      <c r="O363" s="8">
        <f t="shared" si="30"/>
        <v>830.85853999999995</v>
      </c>
      <c r="P363" s="8">
        <f t="shared" si="35"/>
        <v>830.85853999999995</v>
      </c>
      <c r="Q363" s="9">
        <f>Q364</f>
        <v>0</v>
      </c>
      <c r="R363" s="8">
        <f t="shared" si="33"/>
        <v>830.85853999999995</v>
      </c>
      <c r="S363" s="9">
        <f>S364</f>
        <v>0</v>
      </c>
      <c r="T363" s="8">
        <f t="shared" si="31"/>
        <v>830.85853999999995</v>
      </c>
    </row>
    <row r="364" spans="1:20" ht="48.75" customHeight="1">
      <c r="A364" s="2" t="s">
        <v>72</v>
      </c>
      <c r="B364" s="3" t="s">
        <v>8</v>
      </c>
      <c r="C364" s="3">
        <v>12</v>
      </c>
      <c r="D364" s="3" t="s">
        <v>20</v>
      </c>
      <c r="E364" s="1" t="s">
        <v>98</v>
      </c>
      <c r="F364" s="3">
        <v>600</v>
      </c>
      <c r="G364" s="8">
        <v>830.85853999999995</v>
      </c>
      <c r="H364" s="9"/>
      <c r="I364" s="8">
        <f t="shared" si="34"/>
        <v>830.85853999999995</v>
      </c>
      <c r="J364" s="9"/>
      <c r="K364" s="8">
        <f t="shared" si="32"/>
        <v>830.85853999999995</v>
      </c>
      <c r="L364" s="8">
        <v>830.85853999999995</v>
      </c>
      <c r="M364" s="9"/>
      <c r="N364" s="9"/>
      <c r="O364" s="8">
        <f t="shared" si="30"/>
        <v>830.85853999999995</v>
      </c>
      <c r="P364" s="8">
        <f t="shared" si="35"/>
        <v>830.85853999999995</v>
      </c>
      <c r="Q364" s="9"/>
      <c r="R364" s="8">
        <f t="shared" si="33"/>
        <v>830.85853999999995</v>
      </c>
      <c r="S364" s="9"/>
      <c r="T364" s="8">
        <f t="shared" si="31"/>
        <v>830.85853999999995</v>
      </c>
    </row>
    <row r="365" spans="1:20" ht="40.5" customHeight="1">
      <c r="A365" s="10" t="s">
        <v>99</v>
      </c>
      <c r="B365" s="3" t="s">
        <v>8</v>
      </c>
      <c r="C365" s="3">
        <v>12</v>
      </c>
      <c r="D365" s="3" t="s">
        <v>20</v>
      </c>
      <c r="E365" s="1" t="s">
        <v>100</v>
      </c>
      <c r="F365" s="3"/>
      <c r="G365" s="8">
        <v>0</v>
      </c>
      <c r="H365" s="9">
        <f>H366</f>
        <v>0</v>
      </c>
      <c r="I365" s="8">
        <f t="shared" si="34"/>
        <v>0</v>
      </c>
      <c r="J365" s="9">
        <f>J366</f>
        <v>0</v>
      </c>
      <c r="K365" s="8">
        <f t="shared" si="32"/>
        <v>0</v>
      </c>
      <c r="L365" s="8">
        <v>0</v>
      </c>
      <c r="M365" s="9">
        <f>M366</f>
        <v>0</v>
      </c>
      <c r="N365" s="9">
        <f>N366</f>
        <v>0</v>
      </c>
      <c r="O365" s="8">
        <f t="shared" si="30"/>
        <v>0</v>
      </c>
      <c r="P365" s="8">
        <f t="shared" si="35"/>
        <v>0</v>
      </c>
      <c r="Q365" s="9">
        <f>Q366</f>
        <v>0</v>
      </c>
      <c r="R365" s="8">
        <f t="shared" si="33"/>
        <v>0</v>
      </c>
      <c r="S365" s="9">
        <f>S366</f>
        <v>0</v>
      </c>
      <c r="T365" s="8">
        <f t="shared" si="31"/>
        <v>0</v>
      </c>
    </row>
    <row r="366" spans="1:20" ht="49.5" customHeight="1">
      <c r="A366" s="2" t="s">
        <v>72</v>
      </c>
      <c r="B366" s="3" t="s">
        <v>8</v>
      </c>
      <c r="C366" s="3">
        <v>12</v>
      </c>
      <c r="D366" s="3" t="s">
        <v>20</v>
      </c>
      <c r="E366" s="1" t="s">
        <v>100</v>
      </c>
      <c r="F366" s="3">
        <v>600</v>
      </c>
      <c r="G366" s="8">
        <v>0</v>
      </c>
      <c r="H366" s="9"/>
      <c r="I366" s="8">
        <f t="shared" si="34"/>
        <v>0</v>
      </c>
      <c r="J366" s="9"/>
      <c r="K366" s="8">
        <f t="shared" si="32"/>
        <v>0</v>
      </c>
      <c r="L366" s="8">
        <v>0</v>
      </c>
      <c r="M366" s="9"/>
      <c r="N366" s="9"/>
      <c r="O366" s="8">
        <f t="shared" si="30"/>
        <v>0</v>
      </c>
      <c r="P366" s="8">
        <f t="shared" si="35"/>
        <v>0</v>
      </c>
      <c r="Q366" s="9"/>
      <c r="R366" s="8">
        <f t="shared" si="33"/>
        <v>0</v>
      </c>
      <c r="S366" s="9"/>
      <c r="T366" s="8">
        <f t="shared" si="31"/>
        <v>0</v>
      </c>
    </row>
    <row r="367" spans="1:20" ht="36.75" customHeight="1">
      <c r="A367" s="6" t="s">
        <v>14</v>
      </c>
      <c r="B367" s="7"/>
      <c r="C367" s="7"/>
      <c r="D367" s="7"/>
      <c r="E367" s="7"/>
      <c r="F367" s="7"/>
      <c r="G367" s="8">
        <v>405059.95528300002</v>
      </c>
      <c r="H367" s="9">
        <f>H15+H158+H170+H192+H296+H306</f>
        <v>8776.5293899999997</v>
      </c>
      <c r="I367" s="8">
        <f t="shared" si="34"/>
        <v>413836.484673</v>
      </c>
      <c r="J367" s="9">
        <f>J15+J158+J170+J192+J296+J306</f>
        <v>0</v>
      </c>
      <c r="K367" s="8">
        <f t="shared" si="32"/>
        <v>413836.484673</v>
      </c>
      <c r="L367" s="8">
        <v>398577.35231299995</v>
      </c>
      <c r="M367" s="9">
        <f>M15+M158+M170+M192+M296+M306</f>
        <v>4310.33266</v>
      </c>
      <c r="N367" s="9">
        <f>N15+N158+N170+N192+N296+N306</f>
        <v>7150.2561999999998</v>
      </c>
      <c r="O367" s="8">
        <f t="shared" si="30"/>
        <v>420986.740873</v>
      </c>
      <c r="P367" s="8">
        <f t="shared" si="35"/>
        <v>402887.68497299997</v>
      </c>
      <c r="Q367" s="9">
        <f>Q15+Q158+Q170+Q192+Q296+Q306</f>
        <v>0</v>
      </c>
      <c r="R367" s="8">
        <f t="shared" si="33"/>
        <v>402887.68497299997</v>
      </c>
      <c r="S367" s="9">
        <f>S15+S158+S170+S192+S296+S306</f>
        <v>7573.6477199999999</v>
      </c>
      <c r="T367" s="8">
        <f t="shared" si="31"/>
        <v>410461.33269299997</v>
      </c>
    </row>
    <row r="368" spans="1:20" ht="39" customHeight="1">
      <c r="A368" s="6" t="s">
        <v>7</v>
      </c>
      <c r="B368" s="7"/>
      <c r="C368" s="7"/>
      <c r="D368" s="7"/>
      <c r="E368" s="7"/>
      <c r="F368" s="7"/>
      <c r="G368" s="8">
        <v>202276.10892300005</v>
      </c>
      <c r="H368" s="9">
        <f>H16+H159+H171+H193+H297+H307</f>
        <v>8776.5293899999997</v>
      </c>
      <c r="I368" s="8">
        <f t="shared" si="34"/>
        <v>211052.63831300006</v>
      </c>
      <c r="J368" s="9">
        <f>J16+J159+J171+J193+J297+J307</f>
        <v>0</v>
      </c>
      <c r="K368" s="8">
        <f t="shared" si="32"/>
        <v>211052.63831300006</v>
      </c>
      <c r="L368" s="8">
        <v>195704.70995300004</v>
      </c>
      <c r="M368" s="9">
        <f>M16+M159+M171+M193+M297+M307</f>
        <v>4310.33266</v>
      </c>
      <c r="N368" s="9">
        <f>N16+N159+N171+N193+N297+N307</f>
        <v>7133.3358399999997</v>
      </c>
      <c r="O368" s="8">
        <f t="shared" si="30"/>
        <v>218185.97415300005</v>
      </c>
      <c r="P368" s="8">
        <f t="shared" si="35"/>
        <v>200015.04261300003</v>
      </c>
      <c r="Q368" s="9">
        <f>Q16+Q159+Q171+Q193+Q297+Q307</f>
        <v>0</v>
      </c>
      <c r="R368" s="8">
        <f t="shared" si="33"/>
        <v>200015.04261300003</v>
      </c>
      <c r="S368" s="9">
        <f>S16+S159+S171+S193+S297+S307</f>
        <v>7556.7273599999999</v>
      </c>
      <c r="T368" s="8">
        <f t="shared" si="31"/>
        <v>207571.76997300002</v>
      </c>
    </row>
    <row r="369" spans="1:20" ht="49.5" customHeight="1">
      <c r="A369" s="6" t="s">
        <v>13</v>
      </c>
      <c r="B369" s="7"/>
      <c r="C369" s="7"/>
      <c r="D369" s="7"/>
      <c r="E369" s="7"/>
      <c r="F369" s="7"/>
      <c r="G369" s="8">
        <v>202783.84635999997</v>
      </c>
      <c r="H369" s="9">
        <f>H17+H194</f>
        <v>0</v>
      </c>
      <c r="I369" s="8">
        <f t="shared" si="34"/>
        <v>202783.84635999997</v>
      </c>
      <c r="J369" s="9">
        <f>J17+J194</f>
        <v>0</v>
      </c>
      <c r="K369" s="8">
        <f t="shared" si="32"/>
        <v>202783.84635999997</v>
      </c>
      <c r="L369" s="8">
        <v>202872.64235999994</v>
      </c>
      <c r="M369" s="9">
        <f>M17+M194</f>
        <v>0</v>
      </c>
      <c r="N369" s="9">
        <f>N17+N194</f>
        <v>16.920359999999999</v>
      </c>
      <c r="O369" s="8">
        <f t="shared" si="30"/>
        <v>202800.76671999996</v>
      </c>
      <c r="P369" s="8">
        <f t="shared" si="35"/>
        <v>202872.64235999994</v>
      </c>
      <c r="Q369" s="9">
        <f>Q17+Q194</f>
        <v>0</v>
      </c>
      <c r="R369" s="8">
        <f t="shared" si="33"/>
        <v>202872.64235999994</v>
      </c>
      <c r="S369" s="9">
        <f>S17+S194</f>
        <v>16.920359999999999</v>
      </c>
      <c r="T369" s="8">
        <f t="shared" si="31"/>
        <v>202889.56271999993</v>
      </c>
    </row>
    <row r="370" spans="1:20" ht="31.5" customHeight="1">
      <c r="K370" s="17"/>
      <c r="R370" s="17"/>
    </row>
  </sheetData>
  <mergeCells count="32">
    <mergeCell ref="A11:T11"/>
    <mergeCell ref="A12:T12"/>
    <mergeCell ref="L13:L14"/>
    <mergeCell ref="M13:M14"/>
    <mergeCell ref="P13:P14"/>
    <mergeCell ref="F13:F14"/>
    <mergeCell ref="K13:K14"/>
    <mergeCell ref="N13:N14"/>
    <mergeCell ref="O13:O14"/>
    <mergeCell ref="S13:S14"/>
    <mergeCell ref="T13:T14"/>
    <mergeCell ref="Q13:Q14"/>
    <mergeCell ref="R13:R14"/>
    <mergeCell ref="G13:G14"/>
    <mergeCell ref="B13:B14"/>
    <mergeCell ref="A13:A14"/>
    <mergeCell ref="H13:H14"/>
    <mergeCell ref="I13:I14"/>
    <mergeCell ref="J13:J14"/>
    <mergeCell ref="E13:E14"/>
    <mergeCell ref="C13:C14"/>
    <mergeCell ref="D13:D14"/>
    <mergeCell ref="A1:T1"/>
    <mergeCell ref="A2:T2"/>
    <mergeCell ref="A3:T3"/>
    <mergeCell ref="A4:T4"/>
    <mergeCell ref="A5:T5"/>
    <mergeCell ref="A6:T6"/>
    <mergeCell ref="A7:T7"/>
    <mergeCell ref="A8:T8"/>
    <mergeCell ref="A9:T9"/>
    <mergeCell ref="A10:T10"/>
  </mergeCells>
  <phoneticPr fontId="0" type="noConversion"/>
  <pageMargins left="0.70866141732283472" right="0" top="0.59055118110236227" bottom="0.39370078740157483" header="0" footer="0"/>
  <pageSetup paperSize="9" scale="80" fitToHeight="25" orientation="portrait" r:id="rId1"/>
  <headerFooter scaleWithDoc="0"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фин. отдел г.Тейкова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ОЕМ Пользователь</dc:creator>
  <cp:lastModifiedBy>Администратор</cp:lastModifiedBy>
  <cp:lastPrinted>2020-05-12T08:37:10Z</cp:lastPrinted>
  <dcterms:created xsi:type="dcterms:W3CDTF">2003-11-25T12:37:58Z</dcterms:created>
  <dcterms:modified xsi:type="dcterms:W3CDTF">2020-05-12T08:24:38Z</dcterms:modified>
</cp:coreProperties>
</file>